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aolo\Videos\Videolezione OBS\"/>
    </mc:Choice>
  </mc:AlternateContent>
  <xr:revisionPtr revIDLastSave="0" documentId="13_ncr:1_{8B450778-CB24-40C2-9783-B06B366776FB}" xr6:coauthVersionLast="47" xr6:coauthVersionMax="47" xr10:uidLastSave="{00000000-0000-0000-0000-000000000000}"/>
  <bookViews>
    <workbookView xWindow="-28920" yWindow="-120" windowWidth="29040" windowHeight="15720" xr2:uid="{362EBF1F-E5CB-4E8E-BD38-DF2A3179CF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6" i="1" l="1" a="1"/>
  <c r="AI6" i="1" s="1"/>
  <c r="AH6" i="1" s="1"/>
  <c r="AI7" i="1" a="1"/>
  <c r="AI7" i="1" s="1"/>
  <c r="AH7" i="1" s="1"/>
  <c r="AI5" i="1" a="1"/>
  <c r="AI5" i="1" s="1"/>
  <c r="AH5" i="1" s="1"/>
  <c r="AE6" i="1" a="1"/>
  <c r="AE6" i="1" s="1"/>
  <c r="AD6" i="1" s="1"/>
  <c r="AE7" i="1" a="1"/>
  <c r="AE7" i="1" s="1"/>
  <c r="AD7" i="1" s="1"/>
  <c r="AE8" i="1" a="1"/>
  <c r="AE8" i="1" s="1"/>
  <c r="AD8" i="1" s="1"/>
  <c r="AE5" i="1" a="1"/>
  <c r="AE5" i="1" s="1"/>
  <c r="AD5" i="1" s="1"/>
  <c r="AA6" i="1" a="1"/>
  <c r="AA6" i="1" s="1"/>
  <c r="Z6" i="1" s="1"/>
  <c r="AA7" i="1" a="1"/>
  <c r="AA7" i="1" s="1"/>
  <c r="Z7" i="1" s="1"/>
  <c r="AA8" i="1" a="1"/>
  <c r="AA8" i="1" s="1"/>
  <c r="Z8" i="1" s="1"/>
  <c r="AA9" i="1" a="1"/>
  <c r="AA9" i="1" s="1"/>
  <c r="Z9" i="1" s="1"/>
  <c r="AA5" i="1" a="1"/>
  <c r="AA5" i="1" s="1"/>
  <c r="Z5" i="1" s="1"/>
  <c r="W6" i="1" a="1"/>
  <c r="W6" i="1" s="1"/>
  <c r="V6" i="1" s="1"/>
  <c r="W7" i="1" a="1"/>
  <c r="W7" i="1" s="1"/>
  <c r="V7" i="1" s="1"/>
  <c r="W8" i="1" a="1"/>
  <c r="W8" i="1" s="1"/>
  <c r="V8" i="1" s="1"/>
  <c r="W9" i="1" a="1"/>
  <c r="W9" i="1" s="1"/>
  <c r="V9" i="1" s="1"/>
  <c r="W10" i="1" a="1"/>
  <c r="W10" i="1" s="1"/>
  <c r="V10" i="1" s="1"/>
  <c r="W11" i="1" a="1"/>
  <c r="W11" i="1" s="1"/>
  <c r="V11" i="1" s="1"/>
  <c r="W5" i="1" a="1"/>
  <c r="W5" i="1" s="1"/>
  <c r="V5" i="1" s="1"/>
  <c r="S6" i="1" a="1"/>
  <c r="S6" i="1" s="1"/>
  <c r="R6" i="1" s="1"/>
  <c r="S7" i="1" a="1"/>
  <c r="S7" i="1" s="1"/>
  <c r="R7" i="1" s="1"/>
  <c r="S8" i="1" a="1"/>
  <c r="S8" i="1" s="1"/>
  <c r="R8" i="1" s="1"/>
  <c r="S9" i="1" a="1"/>
  <c r="S9" i="1" s="1"/>
  <c r="R9" i="1" s="1"/>
  <c r="S10" i="1" a="1"/>
  <c r="S10" i="1" s="1"/>
  <c r="R10" i="1" s="1"/>
  <c r="S11" i="1" a="1"/>
  <c r="S11" i="1" s="1"/>
  <c r="R11" i="1" s="1"/>
  <c r="S12" i="1" a="1"/>
  <c r="S12" i="1" s="1"/>
  <c r="R12" i="1" s="1"/>
  <c r="S13" i="1" a="1"/>
  <c r="S13" i="1" s="1"/>
  <c r="R13" i="1" s="1"/>
  <c r="S14" i="1" a="1"/>
  <c r="S14" i="1" s="1"/>
  <c r="R14" i="1" s="1"/>
  <c r="S5" i="1" a="1"/>
  <c r="S5" i="1" s="1"/>
  <c r="R5" i="1" s="1"/>
  <c r="O6" i="1" a="1"/>
  <c r="O6" i="1" s="1"/>
  <c r="N6" i="1" s="1"/>
  <c r="O7" i="1" a="1"/>
  <c r="O7" i="1" s="1"/>
  <c r="N7" i="1" s="1"/>
  <c r="O8" i="1" a="1"/>
  <c r="O8" i="1" s="1"/>
  <c r="N8" i="1" s="1"/>
  <c r="O9" i="1" a="1"/>
  <c r="O9" i="1" s="1"/>
  <c r="N9" i="1" s="1"/>
  <c r="O10" i="1" a="1"/>
  <c r="O10" i="1" s="1"/>
  <c r="N10" i="1" s="1"/>
  <c r="O11" i="1" a="1"/>
  <c r="O11" i="1" s="1"/>
  <c r="N11" i="1" s="1"/>
  <c r="O12" i="1" a="1"/>
  <c r="O12" i="1" s="1"/>
  <c r="N12" i="1" s="1"/>
  <c r="O13" i="1" a="1"/>
  <c r="O13" i="1" s="1"/>
  <c r="N13" i="1" s="1"/>
  <c r="O14" i="1" a="1"/>
  <c r="O14" i="1" s="1"/>
  <c r="N14" i="1" s="1"/>
  <c r="O15" i="1" a="1"/>
  <c r="O15" i="1" s="1"/>
  <c r="N15" i="1" s="1"/>
  <c r="O16" i="1" a="1"/>
  <c r="O16" i="1" s="1"/>
  <c r="N16" i="1" s="1"/>
  <c r="O5" i="1" a="1"/>
  <c r="O5" i="1" s="1"/>
  <c r="N5" i="1" s="1"/>
  <c r="K6" i="1" a="1"/>
  <c r="K6" i="1" s="1"/>
  <c r="J6" i="1" s="1"/>
  <c r="K7" i="1" a="1"/>
  <c r="K7" i="1" s="1"/>
  <c r="J7" i="1" s="1"/>
  <c r="K8" i="1" a="1"/>
  <c r="K8" i="1" s="1"/>
  <c r="J8" i="1" s="1"/>
  <c r="K9" i="1" a="1"/>
  <c r="K9" i="1" s="1"/>
  <c r="J9" i="1" s="1"/>
  <c r="K10" i="1" a="1"/>
  <c r="K10" i="1" s="1"/>
  <c r="J10" i="1" s="1"/>
  <c r="K11" i="1" a="1"/>
  <c r="K11" i="1" s="1"/>
  <c r="J11" i="1" s="1"/>
  <c r="K12" i="1" a="1"/>
  <c r="K12" i="1" s="1"/>
  <c r="J12" i="1" s="1"/>
  <c r="K13" i="1" a="1"/>
  <c r="K13" i="1" s="1"/>
  <c r="J13" i="1" s="1"/>
  <c r="K14" i="1" a="1"/>
  <c r="K14" i="1" s="1"/>
  <c r="J14" i="1" s="1"/>
  <c r="K5" i="1" a="1"/>
  <c r="K5" i="1" s="1"/>
  <c r="J5" i="1" s="1"/>
  <c r="G19" i="1" a="1"/>
  <c r="G19" i="1" s="1"/>
  <c r="F19" i="1" s="1"/>
  <c r="G18" i="1" a="1"/>
  <c r="G18" i="1" s="1"/>
  <c r="F18" i="1" s="1"/>
  <c r="G17" i="1" a="1"/>
  <c r="G17" i="1" s="1"/>
  <c r="F17" i="1" s="1"/>
  <c r="G16" i="1" a="1"/>
  <c r="G16" i="1" s="1"/>
  <c r="F16" i="1" s="1"/>
  <c r="G15" i="1" a="1"/>
  <c r="G15" i="1" s="1"/>
  <c r="F15" i="1" s="1"/>
  <c r="G14" i="1" a="1"/>
  <c r="G14" i="1" s="1"/>
  <c r="F14" i="1" s="1"/>
  <c r="G13" i="1" a="1"/>
  <c r="G13" i="1" s="1"/>
  <c r="F13" i="1" s="1"/>
  <c r="G12" i="1" a="1"/>
  <c r="G12" i="1" s="1"/>
  <c r="F12" i="1" s="1"/>
  <c r="G11" i="1" a="1"/>
  <c r="G11" i="1" s="1"/>
  <c r="F11" i="1" s="1"/>
  <c r="G10" i="1" a="1"/>
  <c r="G10" i="1" s="1"/>
  <c r="F10" i="1" s="1"/>
  <c r="G9" i="1" a="1"/>
  <c r="G9" i="1" s="1"/>
  <c r="F9" i="1" s="1"/>
  <c r="G8" i="1" a="1"/>
  <c r="G8" i="1" s="1"/>
  <c r="F8" i="1" s="1"/>
  <c r="G7" i="1" a="1"/>
  <c r="G7" i="1" s="1"/>
  <c r="F7" i="1" s="1"/>
  <c r="G6" i="1" a="1"/>
  <c r="G6" i="1" s="1"/>
  <c r="F6" i="1" s="1"/>
  <c r="G5" i="1" a="1"/>
  <c r="G5" i="1" s="1"/>
  <c r="F5" i="1" s="1"/>
  <c r="G29" i="1"/>
  <c r="G28" i="1"/>
  <c r="H28" i="1" s="1" a="1"/>
  <c r="H28" i="1" s="1"/>
  <c r="H29" i="1" a="1"/>
  <c r="H29" i="1" s="1"/>
  <c r="J16" i="1"/>
  <c r="I23" i="1"/>
  <c r="J24" i="1" s="1"/>
  <c r="C13" i="1"/>
  <c r="C14" i="1"/>
  <c r="C12" i="1"/>
  <c r="C15" i="1"/>
  <c r="C16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7" i="1"/>
  <c r="AG23" i="1"/>
  <c r="AH24" i="1" s="1"/>
  <c r="AH3" i="1" s="1"/>
  <c r="AC23" i="1"/>
  <c r="AD24" i="1" s="1"/>
  <c r="AD3" i="1" s="1"/>
  <c r="Y23" i="1"/>
  <c r="Z24" i="1" s="1"/>
  <c r="Z3" i="1" s="1"/>
  <c r="U23" i="1"/>
  <c r="V24" i="1" s="1"/>
  <c r="V3" i="1" s="1"/>
  <c r="Q23" i="1"/>
  <c r="R24" i="1" s="1"/>
  <c r="R3" i="1" s="1"/>
  <c r="E23" i="1"/>
  <c r="F24" i="1" s="1"/>
  <c r="F3" i="1" s="1"/>
  <c r="N24" i="1"/>
  <c r="N3" i="1" s="1"/>
  <c r="N4" i="1" l="1"/>
  <c r="K23" i="1"/>
  <c r="AH4" i="1"/>
  <c r="AD4" i="1"/>
  <c r="Z4" i="1"/>
  <c r="V4" i="1"/>
  <c r="F4" i="1"/>
  <c r="R4" i="1"/>
  <c r="G23" i="1" l="1"/>
  <c r="AI23" i="1"/>
  <c r="AE23" i="1"/>
  <c r="AA23" i="1"/>
  <c r="W23" i="1"/>
  <c r="O23" i="1"/>
  <c r="S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</author>
  </authors>
  <commentList>
    <comment ref="A11" authorId="0" shapeId="0" xr:uid="{D1DA7FED-234B-42EC-BD2F-DCD6DE34784B}">
      <text>
        <r>
          <rPr>
            <b/>
            <sz val="9"/>
            <color indexed="81"/>
            <rFont val="Tahoma"/>
            <family val="2"/>
          </rPr>
          <t>Paolo:</t>
        </r>
        <r>
          <rPr>
            <sz val="9"/>
            <color indexed="81"/>
            <rFont val="Tahoma"/>
            <family val="2"/>
          </rPr>
          <t xml:space="preserve">
ATTENZIONE: queste sono le inflazioni mensili di DUE MESI PRIMA, quindi 3.2% è l'inflazione di OTTOBRE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<sst xmlns="http://schemas.openxmlformats.org/spreadsheetml/2006/main" count="29" uniqueCount="8">
  <si>
    <t>Scadenza</t>
  </si>
  <si>
    <t>Coef 7/3/23</t>
  </si>
  <si>
    <t>Data</t>
  </si>
  <si>
    <t>Flusso</t>
  </si>
  <si>
    <t>Mese</t>
  </si>
  <si>
    <t>Infl mensile</t>
  </si>
  <si>
    <t>Infl annuale</t>
  </si>
  <si>
    <t>Infl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</si>
</sst>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%"/>
    <numFmt numFmtId="166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17" fontId="0" fillId="0" borderId="0" xfId="0" applyNumberFormat="1"/>
    <xf numFmtId="14" fontId="0" fillId="0" borderId="0" xfId="0" applyNumberFormat="1"/>
    <xf numFmtId="164" fontId="0" fillId="0" borderId="0" xfId="0" applyNumberFormat="1"/>
    <xf numFmtId="10" fontId="0" fillId="0" borderId="0" xfId="0" applyNumberFormat="1"/>
    <xf numFmtId="2" fontId="0" fillId="0" borderId="0" xfId="0" applyNumberFormat="1"/>
    <xf numFmtId="10" fontId="0" fillId="0" borderId="0" xfId="1" applyNumberFormat="1" applyFont="1"/>
    <xf numFmtId="165" fontId="0" fillId="0" borderId="0" xfId="0" applyNumberFormat="1"/>
    <xf numFmtId="10" fontId="0" fillId="3" borderId="0" xfId="1" applyNumberFormat="1" applyFont="1" applyFill="1"/>
    <xf numFmtId="14" fontId="0" fillId="4" borderId="0" xfId="0" applyNumberFormat="1" applyFill="1"/>
    <xf numFmtId="10" fontId="0" fillId="2" borderId="0" xfId="1" applyNumberFormat="1" applyFont="1" applyFill="1"/>
    <xf numFmtId="166" fontId="0" fillId="0" borderId="0" xfId="0" applyNumberFormat="1"/>
    <xf numFmtId="14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2" fontId="0" fillId="2" borderId="0" xfId="0" applyNumberFormat="1" applyFill="1"/>
    <xf numFmtId="10" fontId="0" fillId="0" borderId="0" xfId="1" applyNumberFormat="1" applyFont="1" applyFill="1"/>
    <xf numFmtId="10" fontId="0" fillId="5" borderId="0" xfId="1" applyNumberFormat="1" applyFont="1" applyFill="1"/>
    <xf numFmtId="10" fontId="0" fillId="6" borderId="0" xfId="0" applyNumberFormat="1" applyFill="1"/>
    <xf numFmtId="1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70FF0-EA0E-485C-A153-0F43D1E2CE47}">
  <dimension ref="A1:AI110"/>
  <sheetViews>
    <sheetView tabSelected="1" zoomScaleNormal="100" workbookViewId="0">
      <selection activeCell="B17" sqref="B17"/>
    </sheetView>
  </sheetViews>
  <sheetFormatPr defaultRowHeight="15" x14ac:dyDescent="0.25"/>
  <cols>
    <col min="1" max="1" width="10.7109375" style="2" bestFit="1" customWidth="1"/>
    <col min="2" max="2" width="11.28515625" style="3" bestFit="1" customWidth="1"/>
    <col min="3" max="3" width="8.140625" style="3" bestFit="1" customWidth="1"/>
    <col min="5" max="5" width="10.7109375" bestFit="1" customWidth="1"/>
    <col min="7" max="7" width="10.42578125" customWidth="1"/>
    <col min="9" max="9" width="10.7109375" bestFit="1" customWidth="1"/>
    <col min="11" max="11" width="8.7109375" customWidth="1"/>
    <col min="13" max="13" width="10.7109375" bestFit="1" customWidth="1"/>
    <col min="15" max="15" width="8.7109375" customWidth="1"/>
    <col min="17" max="17" width="10.7109375" bestFit="1" customWidth="1"/>
    <col min="19" max="19" width="10.140625" customWidth="1"/>
    <col min="21" max="21" width="10.7109375" bestFit="1" customWidth="1"/>
    <col min="23" max="23" width="8.7109375" customWidth="1"/>
    <col min="25" max="25" width="10.7109375" bestFit="1" customWidth="1"/>
    <col min="27" max="27" width="8.7109375" customWidth="1"/>
    <col min="29" max="29" width="10.7109375" bestFit="1" customWidth="1"/>
    <col min="31" max="31" width="10.140625" customWidth="1"/>
    <col min="33" max="33" width="10.7109375" bestFit="1" customWidth="1"/>
    <col min="35" max="35" width="10.140625" customWidth="1"/>
  </cols>
  <sheetData>
    <row r="1" spans="1:35" s="14" customFormat="1" x14ac:dyDescent="0.25">
      <c r="A1" s="12" t="s">
        <v>0</v>
      </c>
      <c r="B1" s="13" t="s">
        <v>1</v>
      </c>
      <c r="C1" s="13"/>
      <c r="E1" s="14" t="s">
        <v>2</v>
      </c>
      <c r="F1" s="14" t="s">
        <v>3</v>
      </c>
      <c r="G1" s="14" t="s">
        <v>7</v>
      </c>
      <c r="I1" s="14" t="s">
        <v>2</v>
      </c>
      <c r="J1" s="14" t="s">
        <v>3</v>
      </c>
      <c r="K1" s="14" t="s">
        <v>7</v>
      </c>
      <c r="M1" s="14" t="s">
        <v>2</v>
      </c>
      <c r="N1" s="14" t="s">
        <v>3</v>
      </c>
      <c r="O1" s="14" t="s">
        <v>7</v>
      </c>
      <c r="Q1" s="14" t="s">
        <v>2</v>
      </c>
      <c r="R1" s="14" t="s">
        <v>3</v>
      </c>
      <c r="S1" s="14" t="s">
        <v>7</v>
      </c>
      <c r="U1" s="14" t="s">
        <v>2</v>
      </c>
      <c r="V1" s="14" t="s">
        <v>3</v>
      </c>
      <c r="W1" s="14" t="s">
        <v>7</v>
      </c>
      <c r="Y1" s="14" t="s">
        <v>2</v>
      </c>
      <c r="Z1" s="14" t="s">
        <v>3</v>
      </c>
      <c r="AA1" s="14" t="s">
        <v>7</v>
      </c>
      <c r="AC1" s="14" t="s">
        <v>2</v>
      </c>
      <c r="AD1" s="14" t="s">
        <v>3</v>
      </c>
      <c r="AE1" s="14" t="s">
        <v>7</v>
      </c>
      <c r="AG1" s="14" t="s">
        <v>2</v>
      </c>
      <c r="AH1" s="14" t="s">
        <v>3</v>
      </c>
      <c r="AI1" s="14" t="s">
        <v>7</v>
      </c>
    </row>
    <row r="2" spans="1:35" x14ac:dyDescent="0.25">
      <c r="A2" s="2">
        <v>47079</v>
      </c>
      <c r="B2" s="3">
        <v>1.0424100000000001</v>
      </c>
      <c r="E2" s="2">
        <v>44992</v>
      </c>
      <c r="F2" s="15">
        <v>-96.57</v>
      </c>
      <c r="I2" s="2">
        <v>44992</v>
      </c>
      <c r="J2" s="5">
        <v>-100</v>
      </c>
      <c r="M2" s="2">
        <v>44992</v>
      </c>
      <c r="N2" s="15">
        <v>-96.32</v>
      </c>
      <c r="Q2" s="2">
        <v>44992</v>
      </c>
      <c r="R2" s="15">
        <v>-94.09</v>
      </c>
      <c r="U2" s="2">
        <v>44992</v>
      </c>
      <c r="V2" s="15">
        <v>-95.73</v>
      </c>
      <c r="Y2" s="2">
        <v>44992</v>
      </c>
      <c r="Z2" s="15">
        <v>-98.55</v>
      </c>
      <c r="AC2" s="2">
        <v>44992</v>
      </c>
      <c r="AD2" s="15">
        <v>-98.257999999999996</v>
      </c>
      <c r="AG2" s="2">
        <v>44992</v>
      </c>
      <c r="AH2" s="15">
        <v>-98.728999999999999</v>
      </c>
    </row>
    <row r="3" spans="1:35" x14ac:dyDescent="0.25">
      <c r="A3" s="2">
        <v>47662</v>
      </c>
      <c r="B3" s="3">
        <v>1.0128200000000001</v>
      </c>
      <c r="E3" s="2">
        <v>44992</v>
      </c>
      <c r="F3" s="5">
        <f>-F23/2*(E3-E5+183)/183*100*F24</f>
        <v>-0.30993398907103831</v>
      </c>
      <c r="I3" s="2">
        <v>44992</v>
      </c>
      <c r="J3" s="5"/>
      <c r="M3" s="2">
        <v>44992</v>
      </c>
      <c r="N3" s="5">
        <f>-N23/2*(M3-M5+183)/183*100*N24</f>
        <v>-0.48759724590163933</v>
      </c>
      <c r="Q3" s="2">
        <v>44992</v>
      </c>
      <c r="R3" s="5">
        <f>-R23/2*(Q3-Q5+183)/183*100*R24</f>
        <v>-0.24321492213114751</v>
      </c>
      <c r="U3" s="2">
        <v>44992</v>
      </c>
      <c r="V3" s="5">
        <f>-V23/2*(U3-U5+183)/183*100*V24</f>
        <v>-0.16919262295081969</v>
      </c>
      <c r="Y3" s="2">
        <v>44992</v>
      </c>
      <c r="Z3" s="5">
        <f>-Z23/2*(Y3-Y5+183)/183*100*Z24</f>
        <v>-0.41055237158469948</v>
      </c>
      <c r="AC3" s="2">
        <v>44992</v>
      </c>
      <c r="AD3" s="5">
        <f>-AD23/2*(AC3-AC5+183)/183*100*AD24</f>
        <v>-0.13510014344262294</v>
      </c>
      <c r="AG3" s="2">
        <v>44992</v>
      </c>
      <c r="AH3" s="5">
        <f>-AH23/2*(AG3-AG5+183)/183*100*AH24</f>
        <v>-0.16983606557377046</v>
      </c>
    </row>
    <row r="4" spans="1:35" x14ac:dyDescent="0.25">
      <c r="A4" s="2">
        <v>45803</v>
      </c>
      <c r="B4" s="3">
        <v>1.0420400000000001</v>
      </c>
      <c r="E4" s="2">
        <v>44992</v>
      </c>
      <c r="F4" s="5">
        <f>-(F24-1)*100</f>
        <v>-1.2820000000000054</v>
      </c>
      <c r="G4" s="7"/>
      <c r="I4" s="2">
        <v>44992</v>
      </c>
      <c r="J4" s="5"/>
      <c r="K4" s="7"/>
      <c r="M4" s="2">
        <v>44992</v>
      </c>
      <c r="N4" s="5">
        <f>-(N24-1)*100</f>
        <v>-4.2410000000000059</v>
      </c>
      <c r="O4" s="7"/>
      <c r="Q4" s="2">
        <v>44992</v>
      </c>
      <c r="R4" s="5">
        <f>-(R24-1)*100</f>
        <v>-4.540999999999995</v>
      </c>
      <c r="S4" s="7"/>
      <c r="U4" s="2">
        <v>44992</v>
      </c>
      <c r="V4" s="5">
        <f>-(V24-1)*100</f>
        <v>-4.2499999999999982</v>
      </c>
      <c r="W4" s="7"/>
      <c r="Y4" s="2">
        <v>44992</v>
      </c>
      <c r="Z4" s="5">
        <f>-(Z24-1)*100</f>
        <v>-4.2040000000000077</v>
      </c>
      <c r="AA4" s="7"/>
      <c r="AC4" s="2">
        <v>44992</v>
      </c>
      <c r="AD4" s="5">
        <f>-(AD24-1)*100</f>
        <v>-4.648999999999992</v>
      </c>
      <c r="AE4" s="7"/>
      <c r="AG4" s="2">
        <v>44992</v>
      </c>
      <c r="AH4" s="5">
        <f>-(AH24-1)*100</f>
        <v>-5.0000000000000044</v>
      </c>
      <c r="AI4" s="7"/>
    </row>
    <row r="5" spans="1:35" x14ac:dyDescent="0.25">
      <c r="A5" s="2">
        <v>46688</v>
      </c>
      <c r="B5" s="3">
        <v>1.04541</v>
      </c>
      <c r="E5" s="2">
        <v>45105</v>
      </c>
      <c r="F5" s="5">
        <f>F$23*100/2*(1+G5)+G5*100</f>
        <v>3.4101364119198196</v>
      </c>
      <c r="G5" s="7" cm="1">
        <f t="array" ref="G5">PRODUCT(1+INDEX($B$12:$B$110,MATCH(E5,$A$12:$A$110,1)+1)*DAY(E5)/DAY(EOMONTH(MONTH(E5),0)),1+INDEX($B$12:$B$110,MATCH(E5,$A$12:$A$110,1)),1+INDEX($B$12:$B$110,MATCH(E5,$A$12:$A$110,1)-1),1+INDEX($B$12:$B$110,MATCH(E5,$A$12:$A$110,1)-2),1+INDEX($B$12:$B$110,MATCH(E5,$A$12:$A$110,1)-3),1+INDEX($B$12:$B$110,MATCH(E5,$A$12:$A$110,1)-4),1+INDEX($B$12:$B$110,MATCH(E5,$A$12:$A$110,1)-5)*(DAY(EOMONTH(MONTH(E5),0))-DAY(E5))/DAY(EOMONTH(MONTH(E5),0)))-1</f>
        <v>2.5894210435712495E-2</v>
      </c>
      <c r="I5" s="2">
        <v>45183</v>
      </c>
      <c r="J5" s="5">
        <f>J$23*100/2*(1+K5)+K5*100</f>
        <v>3.5539371568335354</v>
      </c>
      <c r="K5" s="7" cm="1">
        <f t="array" ref="K5">PRODUCT(1+INDEX($B$12:$B$110,MATCH(I5,$A$12:$A$110,1)+1)*DAY(I5)/DAY(EOMONTH(MONTH(I5),0)),1+INDEX($B$12:$B$110,MATCH(I5,$A$12:$A$110,1)),1+INDEX($B$12:$B$110,MATCH(I5,$A$12:$A$110,1)-1),1+INDEX($B$12:$B$110,MATCH(I5,$A$12:$A$110,1)-2),1+INDEX($B$12:$B$110,MATCH(I5,$A$12:$A$110,1)-3),1+INDEX($B$12:$B$110,MATCH(I5,$A$12:$A$110,1)-4),1+INDEX($B$12:$B$110,MATCH(I5,$A$12:$A$110,1)-5)*(DAY(EOMONTH(MONTH(I5),0))-DAY(I5))/DAY(EOMONTH(MONTH(I5),0)))-1</f>
        <v>2.5286506503302331E-2</v>
      </c>
      <c r="M5" s="2">
        <v>45068</v>
      </c>
      <c r="N5" s="5">
        <f>N$23*100/2*(1+O5)+O5*100</f>
        <v>5.9524947412837328</v>
      </c>
      <c r="O5" s="7" cm="1">
        <f t="array" ref="O5">PRODUCT(1+INDEX($B$12:$B$110,MATCH(M5,$A$12:$A$110,1)+1)*DAY(M5)/DAY(EOMONTH(MONTH(M5),0)),1+INDEX($B$12:$B$110,MATCH(M5,$A$12:$A$110,1)),1+INDEX($B$12:$B$110,MATCH(M5,$A$12:$A$110,1)-1),1+INDEX($B$12:$B$110,MATCH(M5,$A$12:$A$110,1)-2),1+INDEX($B$12:$B$110,MATCH(M5,$A$12:$A$110,1)-3),1+INDEX($B$12:$B$110,MATCH(M5,$A$12:$A$110,1)-4),1+INDEX($B$12:$B$110,MATCH(M5,$A$12:$A$110,1)-5)*(DAY(EOMONTH(MONTH(M5),0))-DAY(M5))/DAY(EOMONTH(MONTH(M5),0)))-1</f>
        <v>5.1116019258767187E-2</v>
      </c>
      <c r="Q5" s="2">
        <v>45044</v>
      </c>
      <c r="R5" s="5">
        <f>R$23*100/2*(1+S5)+S5*100</f>
        <v>5.3548949789157998</v>
      </c>
      <c r="S5" s="7" cm="1">
        <f t="array" ref="S5">PRODUCT(1+INDEX($B$12:$B$110,MATCH(Q5,$A$12:$A$110,1)+1)*DAY(Q5)/DAY(EOMONTH(MONTH(Q5),0)),1+INDEX($B$12:$B$110,MATCH(Q5,$A$12:$A$110,1)),1+INDEX($B$12:$B$110,MATCH(Q5,$A$12:$A$110,1)-1),1+INDEX($B$12:$B$110,MATCH(Q5,$A$12:$A$110,1)-2),1+INDEX($B$12:$B$110,MATCH(Q5,$A$12:$A$110,1)-3),1+INDEX($B$12:$B$110,MATCH(Q5,$A$12:$A$110,1)-4),1+INDEX($B$12:$B$110,MATCH(Q5,$A$12:$A$110,1)-5)*(DAY(EOMONTH(MONTH(Q5),0))-DAY(Q5))/DAY(EOMONTH(MONTH(Q5),0)))-1</f>
        <v>5.0136007763925239E-2</v>
      </c>
      <c r="U5" s="2">
        <v>45067</v>
      </c>
      <c r="V5" s="5">
        <f>V$23*100/2*(1+W5)+W5*100</f>
        <v>5.3939083842094719</v>
      </c>
      <c r="W5" s="7" cm="1">
        <f t="array" ref="W5">PRODUCT(1+INDEX($B$12:$B$110,MATCH(U5,$A$12:$A$110,1)+1)*DAY(U5)/DAY(EOMONTH(MONTH(U5),0)),1+INDEX($B$12:$B$110,MATCH(U5,$A$12:$A$110,1)),1+INDEX($B$12:$B$110,MATCH(U5,$A$12:$A$110,1)-1),1+INDEX($B$12:$B$110,MATCH(U5,$A$12:$A$110,1)-2),1+INDEX($B$12:$B$110,MATCH(U5,$A$12:$A$110,1)-3),1+INDEX($B$12:$B$110,MATCH(U5,$A$12:$A$110,1)-4),1+INDEX($B$12:$B$110,MATCH(U5,$A$12:$A$110,1)-5)*(DAY(EOMONTH(MONTH(U5),0))-DAY(U5))/DAY(EOMONTH(MONTH(U5),0)))-1</f>
        <v>5.1048699917322082E-2</v>
      </c>
      <c r="Y5" s="2">
        <v>45072</v>
      </c>
      <c r="Z5" s="5">
        <f>Z$23*100/2*(1+AA5)+AA5*100</f>
        <v>5.8744664726914451</v>
      </c>
      <c r="AA5" s="7" cm="1">
        <f t="array" ref="AA5">PRODUCT(1+INDEX($B$12:$B$110,MATCH(Y5,$A$12:$A$110,1)+1)*DAY(Y5)/DAY(EOMONTH(MONTH(Y5),0)),1+INDEX($B$12:$B$110,MATCH(Y5,$A$12:$A$110,1)),1+INDEX($B$12:$B$110,MATCH(Y5,$A$12:$A$110,1)-1),1+INDEX($B$12:$B$110,MATCH(Y5,$A$12:$A$110,1)-2),1+INDEX($B$12:$B$110,MATCH(Y5,$A$12:$A$110,1)-3),1+INDEX($B$12:$B$110,MATCH(Y5,$A$12:$A$110,1)-4),1+INDEX($B$12:$B$110,MATCH(Y5,$A$12:$A$110,1)-5)*(DAY(EOMONTH(MONTH(Y5),0))-DAY(Y5))/DAY(EOMONTH(MONTH(Y5),0)))-1</f>
        <v>5.1384969937352976E-2</v>
      </c>
      <c r="AC5" s="2">
        <v>45040</v>
      </c>
      <c r="AD5" s="5">
        <f>AD$23*100/2*(1+AE5)+AE5*100</f>
        <v>5.2652280013626394</v>
      </c>
      <c r="AE5" s="7" cm="1">
        <f t="array" ref="AE5">PRODUCT(1+INDEX($B$12:$B$110,MATCH(AC5,$A$12:$A$110,1)+1)*DAY(AC5)/DAY(EOMONTH(MONTH(AC5),0)),1+INDEX($B$12:$B$110,MATCH(AC5,$A$12:$A$110,1)),1+INDEX($B$12:$B$110,MATCH(AC5,$A$12:$A$110,1)-1),1+INDEX($B$12:$B$110,MATCH(AC5,$A$12:$A$110,1)-2),1+INDEX($B$12:$B$110,MATCH(AC5,$A$12:$A$110,1)-3),1+INDEX($B$12:$B$110,MATCH(AC5,$A$12:$A$110,1)-4),1+INDEX($B$12:$B$110,MATCH(AC5,$A$12:$A$110,1)-5)*(DAY(EOMONTH(MONTH(AC5),0))-DAY(AC5))/DAY(EOMONTH(MONTH(AC5),0)))-1</f>
        <v>5.0813356639507257E-2</v>
      </c>
      <c r="AG5" s="2">
        <v>45027</v>
      </c>
      <c r="AH5" s="5">
        <f>AH$23*100/2*(1+AI5)+AI5*100</f>
        <v>5.5114982584842238</v>
      </c>
      <c r="AI5" s="7" cm="1">
        <f t="array" ref="AI5">PRODUCT(1+INDEX($B$12:$B$110,MATCH(AG5,$A$12:$A$110,1)+1)*DAY(AG5)/DAY(EOMONTH(MONTH(AG5),0)),1+INDEX($B$12:$B$110,MATCH(AG5,$A$12:$A$110,1)),1+INDEX($B$12:$B$110,MATCH(AG5,$A$12:$A$110,1)-1),1+INDEX($B$12:$B$110,MATCH(AG5,$A$12:$A$110,1)-2),1+INDEX($B$12:$B$110,MATCH(AG5,$A$12:$A$110,1)-3),1+INDEX($B$12:$B$110,MATCH(AG5,$A$12:$A$110,1)-4),1+INDEX($B$12:$B$110,MATCH(AG5,$A$12:$A$110,1)-5)*(DAY(EOMONTH(MONTH(AG5),0))-DAY(AG5))/DAY(EOMONTH(MONTH(AG5),0)))-1</f>
        <v>5.3008964655531177E-2</v>
      </c>
    </row>
    <row r="6" spans="1:35" x14ac:dyDescent="0.25">
      <c r="A6" s="2">
        <v>46163</v>
      </c>
      <c r="B6" s="3">
        <v>1.0425</v>
      </c>
      <c r="E6" s="2">
        <v>45288</v>
      </c>
      <c r="F6" s="5">
        <f t="shared" ref="F6:F19" si="0">F$23*100/2*(1+G6)+G6*100</f>
        <v>3.5895024646579463</v>
      </c>
      <c r="G6" s="7" cm="1">
        <f t="array" ref="G6">PRODUCT(1+INDEX($B$12:$B$110,MATCH(E6,$A$12:$A$110,1)+1)*DAY(E6)/DAY(EOMONTH(MONTH(E6),0)),1+INDEX($B$12:$B$110,MATCH(E6,$A$12:$A$110,1)),1+INDEX($B$12:$B$110,MATCH(E6,$A$12:$A$110,1)-1),1+INDEX($B$12:$B$110,MATCH(E6,$A$12:$A$110,1)-2),1+INDEX($B$12:$B$110,MATCH(E6,$A$12:$A$110,1)-3),1+INDEX($B$12:$B$110,MATCH(E6,$A$12:$A$110,1)-4),1+INDEX($B$12:$B$110,MATCH(E6,$A$12:$A$110,1)-5)*(DAY(EOMONTH(MONTH(E6),0))-DAY(E6))/DAY(EOMONTH(MONTH(E6),0)))-1</f>
        <v>2.7673635562082799E-2</v>
      </c>
      <c r="I6" s="2">
        <v>45365</v>
      </c>
      <c r="J6" s="5">
        <f t="shared" ref="J6:J14" si="1">J$23*100/2*(1+K6)+K6*100</f>
        <v>3.6374344112356205</v>
      </c>
      <c r="K6" s="7" cm="1">
        <f t="array" ref="K6">PRODUCT(1+INDEX($B$12:$B$110,MATCH(I6,$A$12:$A$110,1)+1)*DAY(I6)/DAY(EOMONTH(MONTH(I6),0)),1+INDEX($B$12:$B$110,MATCH(I6,$A$12:$A$110,1)),1+INDEX($B$12:$B$110,MATCH(I6,$A$12:$A$110,1)-1),1+INDEX($B$12:$B$110,MATCH(I6,$A$12:$A$110,1)-2),1+INDEX($B$12:$B$110,MATCH(I6,$A$12:$A$110,1)-3),1+INDEX($B$12:$B$110,MATCH(I6,$A$12:$A$110,1)-4),1+INDEX($B$12:$B$110,MATCH(I6,$A$12:$A$110,1)-5)*(DAY(EOMONTH(MONTH(I6),0))-DAY(I6))/DAY(EOMONTH(MONTH(I6),0)))-1</f>
        <v>2.6113211992431884E-2</v>
      </c>
      <c r="M6" s="2">
        <v>45252</v>
      </c>
      <c r="N6" s="5">
        <f t="shared" ref="N6:N16" si="2">N$23*100/2*(1+O6)+O6*100</f>
        <v>3.6636506191316709</v>
      </c>
      <c r="O6" s="7" cm="1">
        <f t="array" ref="O6">PRODUCT(1+INDEX($B$12:$B$110,MATCH(M6,$A$12:$A$110,1)+1)*DAY(M6)/DAY(EOMONTH(MONTH(M6),0)),1+INDEX($B$12:$B$110,MATCH(M6,$A$12:$A$110,1)),1+INDEX($B$12:$B$110,MATCH(M6,$A$12:$A$110,1)-1),1+INDEX($B$12:$B$110,MATCH(M6,$A$12:$A$110,1)-2),1+INDEX($B$12:$B$110,MATCH(M6,$A$12:$A$110,1)-3),1+INDEX($B$12:$B$110,MATCH(M6,$A$12:$A$110,1)-4),1+INDEX($B$12:$B$110,MATCH(M6,$A$12:$A$110,1)-5)*(DAY(EOMONTH(MONTH(M6),0))-DAY(M6))/DAY(EOMONTH(MONTH(M6),0)))-1</f>
        <v>2.8409232332655465E-2</v>
      </c>
      <c r="Q6" s="2">
        <v>45227</v>
      </c>
      <c r="R6" s="5">
        <f t="shared" ref="R6:R14" si="3">R$23*100/2*(1+S6)+S6*100</f>
        <v>3.2036281613180804</v>
      </c>
      <c r="S6" s="7" cm="1">
        <f t="array" ref="S6">PRODUCT(1+INDEX($B$12:$B$110,MATCH(Q6,$A$12:$A$110,1)+1)*DAY(Q6)/DAY(EOMONTH(MONTH(Q6),0)),1+INDEX($B$12:$B$110,MATCH(Q6,$A$12:$A$110,1)),1+INDEX($B$12:$B$110,MATCH(Q6,$A$12:$A$110,1)-1),1+INDEX($B$12:$B$110,MATCH(Q6,$A$12:$A$110,1)-2),1+INDEX($B$12:$B$110,MATCH(Q6,$A$12:$A$110,1)-3),1+INDEX($B$12:$B$110,MATCH(Q6,$A$12:$A$110,1)-4),1+INDEX($B$12:$B$110,MATCH(Q6,$A$12:$A$110,1)-5)*(DAY(EOMONTH(MONTH(Q6),0))-DAY(Q6))/DAY(EOMONTH(MONTH(Q6),0)))-1</f>
        <v>2.8693029268059611E-2</v>
      </c>
      <c r="U6" s="2">
        <v>45251</v>
      </c>
      <c r="V6" s="5">
        <f t="shared" ref="V6:V11" si="4">V$23*100/2*(1+W6)+W6*100</f>
        <v>3.1257508186012752</v>
      </c>
      <c r="W6" s="7" cm="1">
        <f t="array" ref="W6">PRODUCT(1+INDEX($B$12:$B$110,MATCH(U6,$A$12:$A$110,1)+1)*DAY(U6)/DAY(EOMONTH(MONTH(U6),0)),1+INDEX($B$12:$B$110,MATCH(U6,$A$12:$A$110,1)),1+INDEX($B$12:$B$110,MATCH(U6,$A$12:$A$110,1)-1),1+INDEX($B$12:$B$110,MATCH(U6,$A$12:$A$110,1)-2),1+INDEX($B$12:$B$110,MATCH(U6,$A$12:$A$110,1)-3),1+INDEX($B$12:$B$110,MATCH(U6,$A$12:$A$110,1)-4),1+INDEX($B$12:$B$110,MATCH(U6,$A$12:$A$110,1)-5)*(DAY(EOMONTH(MONTH(U6),0))-DAY(U6))/DAY(EOMONTH(MONTH(U6),0)))-1</f>
        <v>2.8429327535290705E-2</v>
      </c>
      <c r="Y6" s="2">
        <v>45256</v>
      </c>
      <c r="Z6" s="5">
        <f t="shared" ref="Z6:Z9" si="5">Z$23*100/2*(1+AA6)+AA6*100</f>
        <v>3.5526681484128155</v>
      </c>
      <c r="AA6" s="7" cm="1">
        <f t="array" ref="AA6">PRODUCT(1+INDEX($B$12:$B$110,MATCH(Y6,$A$12:$A$110,1)+1)*DAY(Y6)/DAY(EOMONTH(MONTH(Y6),0)),1+INDEX($B$12:$B$110,MATCH(Y6,$A$12:$A$110,1)),1+INDEX($B$12:$B$110,MATCH(Y6,$A$12:$A$110,1)-1),1+INDEX($B$12:$B$110,MATCH(Y6,$A$12:$A$110,1)-2),1+INDEX($B$12:$B$110,MATCH(Y6,$A$12:$A$110,1)-3),1+INDEX($B$12:$B$110,MATCH(Y6,$A$12:$A$110,1)-4),1+INDEX($B$12:$B$110,MATCH(Y6,$A$12:$A$110,1)-5)*(DAY(EOMONTH(MONTH(Y6),0))-DAY(Y6))/DAY(EOMONTH(MONTH(Y6),0)))-1</f>
        <v>2.8328382804496677E-2</v>
      </c>
      <c r="AC6" s="2">
        <v>45223</v>
      </c>
      <c r="AD6" s="5">
        <f t="shared" ref="AD6:AD8" si="6">AD$23*100/2*(1+AE6)+AE6*100</f>
        <v>3.0295867535001952</v>
      </c>
      <c r="AE6" s="7" cm="1">
        <f t="array" ref="AE6">PRODUCT(1+INDEX($B$12:$B$110,MATCH(AC6,$A$12:$A$110,1)+1)*DAY(AC6)/DAY(EOMONTH(MONTH(AC6),0)),1+INDEX($B$12:$B$110,MATCH(AC6,$A$12:$A$110,1)),1+INDEX($B$12:$B$110,MATCH(AC6,$A$12:$A$110,1)-1),1+INDEX($B$12:$B$110,MATCH(AC6,$A$12:$A$110,1)-2),1+INDEX($B$12:$B$110,MATCH(AC6,$A$12:$A$110,1)-3),1+INDEX($B$12:$B$110,MATCH(AC6,$A$12:$A$110,1)-4),1+INDEX($B$12:$B$110,MATCH(AC6,$A$12:$A$110,1)-5)*(DAY(EOMONTH(MONTH(AC6),0))-DAY(AC6))/DAY(EOMONTH(MONTH(AC6),0)))-1</f>
        <v>2.8495999535814276E-2</v>
      </c>
      <c r="AG6" s="2">
        <v>45210</v>
      </c>
      <c r="AH6" s="5">
        <f t="shared" ref="AH6:AH7" si="7">AH$23*100/2*(1+AI6)+AI6*100</f>
        <v>2.9908178045187506</v>
      </c>
      <c r="AI6" s="7" cm="1">
        <f t="array" ref="AI6">PRODUCT(1+INDEX($B$12:$B$110,MATCH(AG6,$A$12:$A$110,1)+1)*DAY(AG6)/DAY(EOMONTH(MONTH(AG6),0)),1+INDEX($B$12:$B$110,MATCH(AG6,$A$12:$A$110,1)),1+INDEX($B$12:$B$110,MATCH(AG6,$A$12:$A$110,1)-1),1+INDEX($B$12:$B$110,MATCH(AG6,$A$12:$A$110,1)-2),1+INDEX($B$12:$B$110,MATCH(AG6,$A$12:$A$110,1)-3),1+INDEX($B$12:$B$110,MATCH(AG6,$A$12:$A$110,1)-4),1+INDEX($B$12:$B$110,MATCH(AG6,$A$12:$A$110,1)-5)*(DAY(EOMONTH(MONTH(AG6),0))-DAY(AG6))/DAY(EOMONTH(MONTH(AG6),0)))-1</f>
        <v>2.7852473098989528E-2</v>
      </c>
    </row>
    <row r="7" spans="1:35" x14ac:dyDescent="0.25">
      <c r="A7" s="2">
        <v>45589</v>
      </c>
      <c r="B7" s="3">
        <v>1.0464899999999999</v>
      </c>
      <c r="E7" s="2">
        <v>45471</v>
      </c>
      <c r="F7" s="5">
        <f t="shared" si="0"/>
        <v>3.2187805418107094</v>
      </c>
      <c r="G7" s="7" cm="1">
        <f t="array" ref="G7">PRODUCT(1+INDEX($B$12:$B$110,MATCH(E7,$A$12:$A$110,1)+1)*DAY(E7)/DAY(EOMONTH(MONTH(E7),0)),1+INDEX($B$12:$B$110,MATCH(E7,$A$12:$A$110,1)),1+INDEX($B$12:$B$110,MATCH(E7,$A$12:$A$110,1)-1),1+INDEX($B$12:$B$110,MATCH(E7,$A$12:$A$110,1)-2),1+INDEX($B$12:$B$110,MATCH(E7,$A$12:$A$110,1)-3),1+INDEX($B$12:$B$110,MATCH(E7,$A$12:$A$110,1)-4),1+INDEX($B$12:$B$110,MATCH(E7,$A$12:$A$110,1)-5)*(DAY(EOMONTH(MONTH(E7),0))-DAY(E7))/DAY(EOMONTH(MONTH(E7),0)))-1</f>
        <v>2.3995838708439576E-2</v>
      </c>
      <c r="I7" s="2">
        <v>45549</v>
      </c>
      <c r="J7" s="5">
        <f t="shared" si="1"/>
        <v>3.2663712599699348</v>
      </c>
      <c r="K7" s="7" cm="1">
        <f t="array" ref="K7">PRODUCT(1+INDEX($B$12:$B$110,MATCH(I7,$A$12:$A$110,1)+1)*DAY(I7)/DAY(EOMONTH(MONTH(I7),0)),1+INDEX($B$12:$B$110,MATCH(I7,$A$12:$A$110,1)),1+INDEX($B$12:$B$110,MATCH(I7,$A$12:$A$110,1)-1),1+INDEX($B$12:$B$110,MATCH(I7,$A$12:$A$110,1)-2),1+INDEX($B$12:$B$110,MATCH(I7,$A$12:$A$110,1)-3),1+INDEX($B$12:$B$110,MATCH(I7,$A$12:$A$110,1)-4),1+INDEX($B$12:$B$110,MATCH(I7,$A$12:$A$110,1)-5)*(DAY(EOMONTH(MONTH(I7),0))-DAY(I7))/DAY(EOMONTH(MONTH(I7),0)))-1</f>
        <v>2.2439319405642921E-2</v>
      </c>
      <c r="M7" s="2">
        <v>45434</v>
      </c>
      <c r="N7" s="5">
        <f t="shared" si="2"/>
        <v>3.2926419971553154</v>
      </c>
      <c r="O7" s="7" cm="1">
        <f t="array" ref="O7">PRODUCT(1+INDEX($B$12:$B$110,MATCH(M7,$A$12:$A$110,1)+1)*DAY(M7)/DAY(EOMONTH(MONTH(M7),0)),1+INDEX($B$12:$B$110,MATCH(M7,$A$12:$A$110,1)),1+INDEX($B$12:$B$110,MATCH(M7,$A$12:$A$110,1)-1),1+INDEX($B$12:$B$110,MATCH(M7,$A$12:$A$110,1)-2),1+INDEX($B$12:$B$110,MATCH(M7,$A$12:$A$110,1)-3),1+INDEX($B$12:$B$110,MATCH(M7,$A$12:$A$110,1)-4),1+INDEX($B$12:$B$110,MATCH(M7,$A$12:$A$110,1)-5)*(DAY(EOMONTH(MONTH(M7),0))-DAY(M7))/DAY(EOMONTH(MONTH(M7),0)))-1</f>
        <v>2.472859124162019E-2</v>
      </c>
      <c r="Q7" s="2">
        <v>45410</v>
      </c>
      <c r="R7" s="5">
        <f t="shared" si="3"/>
        <v>2.8552509894719056</v>
      </c>
      <c r="S7" s="7" cm="1">
        <f t="array" ref="S7">PRODUCT(1+INDEX($B$12:$B$110,MATCH(Q7,$A$12:$A$110,1)+1)*DAY(Q7)/DAY(EOMONTH(MONTH(Q7),0)),1+INDEX($B$12:$B$110,MATCH(Q7,$A$12:$A$110,1)),1+INDEX($B$12:$B$110,MATCH(Q7,$A$12:$A$110,1)-1),1+INDEX($B$12:$B$110,MATCH(Q7,$A$12:$A$110,1)-2),1+INDEX($B$12:$B$110,MATCH(Q7,$A$12:$A$110,1)-3),1+INDEX($B$12:$B$110,MATCH(Q7,$A$12:$A$110,1)-4),1+INDEX($B$12:$B$110,MATCH(Q7,$A$12:$A$110,1)-5)*(DAY(EOMONTH(MONTH(Q7),0))-DAY(Q7))/DAY(EOMONTH(MONTH(Q7),0)))-1</f>
        <v>2.5220543129548023E-2</v>
      </c>
      <c r="U7" s="2">
        <v>45433</v>
      </c>
      <c r="V7" s="5">
        <f t="shared" si="4"/>
        <v>2.7566617756098997</v>
      </c>
      <c r="W7" s="7" cm="1">
        <f t="array" ref="W7">PRODUCT(1+INDEX($B$12:$B$110,MATCH(U7,$A$12:$A$110,1)+1)*DAY(U7)/DAY(EOMONTH(MONTH(U7),0)),1+INDEX($B$12:$B$110,MATCH(U7,$A$12:$A$110,1)),1+INDEX($B$12:$B$110,MATCH(U7,$A$12:$A$110,1)-1),1+INDEX($B$12:$B$110,MATCH(U7,$A$12:$A$110,1)-2),1+INDEX($B$12:$B$110,MATCH(U7,$A$12:$A$110,1)-3),1+INDEX($B$12:$B$110,MATCH(U7,$A$12:$A$110,1)-4),1+INDEX($B$12:$B$110,MATCH(U7,$A$12:$A$110,1)-5)*(DAY(EOMONTH(MONTH(U7),0))-DAY(U7))/DAY(EOMONTH(MONTH(U7),0)))-1</f>
        <v>2.4748559218248811E-2</v>
      </c>
      <c r="Y7" s="2">
        <v>45438</v>
      </c>
      <c r="Z7" s="5">
        <f t="shared" si="5"/>
        <v>3.182090272132799</v>
      </c>
      <c r="AA7" s="7" cm="1">
        <f t="array" ref="AA7">PRODUCT(1+INDEX($B$12:$B$110,MATCH(Y7,$A$12:$A$110,1)+1)*DAY(Y7)/DAY(EOMONTH(MONTH(Y7),0)),1+INDEX($B$12:$B$110,MATCH(Y7,$A$12:$A$110,1)),1+INDEX($B$12:$B$110,MATCH(Y7,$A$12:$A$110,1)-1),1+INDEX($B$12:$B$110,MATCH(Y7,$A$12:$A$110,1)-2),1+INDEX($B$12:$B$110,MATCH(Y7,$A$12:$A$110,1)-3),1+INDEX($B$12:$B$110,MATCH(Y7,$A$12:$A$110,1)-4),1+INDEX($B$12:$B$110,MATCH(Y7,$A$12:$A$110,1)-5)*(DAY(EOMONTH(MONTH(Y7),0))-DAY(Y7))/DAY(EOMONTH(MONTH(Y7),0)))-1</f>
        <v>2.4648364172123127E-2</v>
      </c>
      <c r="AC7" s="2">
        <v>45406</v>
      </c>
      <c r="AD7" s="5">
        <f t="shared" si="6"/>
        <v>2.7095445559358486</v>
      </c>
      <c r="AE7" s="7" cm="1">
        <f t="array" ref="AE7">PRODUCT(1+INDEX($B$12:$B$110,MATCH(AC7,$A$12:$A$110,1)+1)*DAY(AC7)/DAY(EOMONTH(MONTH(AC7),0)),1+INDEX($B$12:$B$110,MATCH(AC7,$A$12:$A$110,1)),1+INDEX($B$12:$B$110,MATCH(AC7,$A$12:$A$110,1)-1),1+INDEX($B$12:$B$110,MATCH(AC7,$A$12:$A$110,1)-2),1+INDEX($B$12:$B$110,MATCH(AC7,$A$12:$A$110,1)-3),1+INDEX($B$12:$B$110,MATCH(AC7,$A$12:$A$110,1)-4),1+INDEX($B$12:$B$110,MATCH(AC7,$A$12:$A$110,1)-5)*(DAY(EOMONTH(MONTH(AC7),0))-DAY(AC7))/DAY(EOMONTH(MONTH(AC7),0)))-1</f>
        <v>2.5301168514458183E-2</v>
      </c>
      <c r="AG7" s="2">
        <v>45393</v>
      </c>
      <c r="AH7" s="5">
        <f t="shared" si="7"/>
        <v>2.7610197752742298</v>
      </c>
      <c r="AI7" s="7" cm="1">
        <f t="array" ref="AI7">PRODUCT(1+INDEX($B$12:$B$110,MATCH(AG7,$A$12:$A$110,1)+1)*DAY(AG7)/DAY(EOMONTH(MONTH(AG7),0)),1+INDEX($B$12:$B$110,MATCH(AG7,$A$12:$A$110,1)),1+INDEX($B$12:$B$110,MATCH(AG7,$A$12:$A$110,1)-1),1+INDEX($B$12:$B$110,MATCH(AG7,$A$12:$A$110,1)-2),1+INDEX($B$12:$B$110,MATCH(AG7,$A$12:$A$110,1)-3),1+INDEX($B$12:$B$110,MATCH(AG7,$A$12:$A$110,1)-4),1+INDEX($B$12:$B$110,MATCH(AG7,$A$12:$A$110,1)-5)*(DAY(EOMONTH(MONTH(AG7),0))-DAY(AG7))/DAY(EOMONTH(MONTH(AG7),0)))-1</f>
        <v>2.555907959355519E-2</v>
      </c>
    </row>
    <row r="8" spans="1:35" x14ac:dyDescent="0.25">
      <c r="A8" s="2">
        <v>45393</v>
      </c>
      <c r="B8" s="3">
        <v>1.05</v>
      </c>
      <c r="E8" s="2">
        <v>45654</v>
      </c>
      <c r="F8" s="5">
        <f t="shared" si="0"/>
        <v>2.8491713352297898</v>
      </c>
      <c r="G8" s="7" cm="1">
        <f t="array" ref="G8">PRODUCT(1+INDEX($B$12:$B$110,MATCH(E8,$A$12:$A$110,1)+1)*DAY(E8)/DAY(EOMONTH(MONTH(E8),0)),1+INDEX($B$12:$B$110,MATCH(E8,$A$12:$A$110,1)),1+INDEX($B$12:$B$110,MATCH(E8,$A$12:$A$110,1)-1),1+INDEX($B$12:$B$110,MATCH(E8,$A$12:$A$110,1)-2),1+INDEX($B$12:$B$110,MATCH(E8,$A$12:$A$110,1)-3),1+INDEX($B$12:$B$110,MATCH(E8,$A$12:$A$110,1)-4),1+INDEX($B$12:$B$110,MATCH(E8,$A$12:$A$110,1)-5)*(DAY(EOMONTH(MONTH(E8),0))-DAY(E8))/DAY(EOMONTH(MONTH(E8),0)))-1</f>
        <v>2.0329080706644742E-2</v>
      </c>
      <c r="I8" s="2">
        <v>45730</v>
      </c>
      <c r="J8" s="5">
        <f t="shared" si="1"/>
        <v>2.8964341882985876</v>
      </c>
      <c r="K8" s="7" cm="1">
        <f t="array" ref="K8">PRODUCT(1+INDEX($B$12:$B$110,MATCH(I8,$A$12:$A$110,1)+1)*DAY(I8)/DAY(EOMONTH(MONTH(I8),0)),1+INDEX($B$12:$B$110,MATCH(I8,$A$12:$A$110,1)),1+INDEX($B$12:$B$110,MATCH(I8,$A$12:$A$110,1)-1),1+INDEX($B$12:$B$110,MATCH(I8,$A$12:$A$110,1)-2),1+INDEX($B$12:$B$110,MATCH(I8,$A$12:$A$110,1)-3),1+INDEX($B$12:$B$110,MATCH(I8,$A$12:$A$110,1)-4),1+INDEX($B$12:$B$110,MATCH(I8,$A$12:$A$110,1)-5)*(DAY(EOMONTH(MONTH(I8),0))-DAY(I8))/DAY(EOMONTH(MONTH(I8),0)))-1</f>
        <v>1.8776576121768196E-2</v>
      </c>
      <c r="M8" s="2">
        <v>45618</v>
      </c>
      <c r="N8" s="5">
        <f t="shared" si="2"/>
        <v>2.9227557749885724</v>
      </c>
      <c r="O8" s="7" cm="1">
        <f t="array" ref="O8">PRODUCT(1+INDEX($B$12:$B$110,MATCH(M8,$A$12:$A$110,1)+1)*DAY(M8)/DAY(EOMONTH(MONTH(M8),0)),1+INDEX($B$12:$B$110,MATCH(M8,$A$12:$A$110,1)),1+INDEX($B$12:$B$110,MATCH(M8,$A$12:$A$110,1)-1),1+INDEX($B$12:$B$110,MATCH(M8,$A$12:$A$110,1)-2),1+INDEX($B$12:$B$110,MATCH(M8,$A$12:$A$110,1)-3),1+INDEX($B$12:$B$110,MATCH(M8,$A$12:$A$110,1)-4),1+INDEX($B$12:$B$110,MATCH(M8,$A$12:$A$110,1)-5)*(DAY(EOMONTH(MONTH(M8),0))-DAY(M8))/DAY(EOMONTH(MONTH(M8),0)))-1</f>
        <v>2.1059085069331074E-2</v>
      </c>
      <c r="Q8" s="2">
        <v>45593</v>
      </c>
      <c r="R8" s="5">
        <f t="shared" si="3"/>
        <v>2.4870146342069721</v>
      </c>
      <c r="S8" s="7" cm="1">
        <f t="array" ref="S8">PRODUCT(1+INDEX($B$12:$B$110,MATCH(Q8,$A$12:$A$110,1)+1)*DAY(Q8)/DAY(EOMONTH(MONTH(Q8),0)),1+INDEX($B$12:$B$110,MATCH(Q8,$A$12:$A$110,1)),1+INDEX($B$12:$B$110,MATCH(Q8,$A$12:$A$110,1)-1),1+INDEX($B$12:$B$110,MATCH(Q8,$A$12:$A$110,1)-2),1+INDEX($B$12:$B$110,MATCH(Q8,$A$12:$A$110,1)-3),1+INDEX($B$12:$B$110,MATCH(Q8,$A$12:$A$110,1)-4),1+INDEX($B$12:$B$110,MATCH(Q8,$A$12:$A$110,1)-5)*(DAY(EOMONTH(MONTH(Q8),0))-DAY(Q8))/DAY(EOMONTH(MONTH(Q8),0)))-1</f>
        <v>2.1550108489478914E-2</v>
      </c>
      <c r="U8" s="2">
        <v>45617</v>
      </c>
      <c r="V8" s="5">
        <f t="shared" si="4"/>
        <v>2.3886902586405641</v>
      </c>
      <c r="W8" s="7" cm="1">
        <f t="array" ref="W8">PRODUCT(1+INDEX($B$12:$B$110,MATCH(U8,$A$12:$A$110,1)+1)*DAY(U8)/DAY(EOMONTH(MONTH(U8),0)),1+INDEX($B$12:$B$110,MATCH(U8,$A$12:$A$110,1)),1+INDEX($B$12:$B$110,MATCH(U8,$A$12:$A$110,1)-1),1+INDEX($B$12:$B$110,MATCH(U8,$A$12:$A$110,1)-2),1+INDEX($B$12:$B$110,MATCH(U8,$A$12:$A$110,1)-3),1+INDEX($B$12:$B$110,MATCH(U8,$A$12:$A$110,1)-4),1+INDEX($B$12:$B$110,MATCH(U8,$A$12:$A$110,1)-5)*(DAY(EOMONTH(MONTH(U8),0))-DAY(U8))/DAY(EOMONTH(MONTH(U8),0)))-1</f>
        <v>2.1078935513742847E-2</v>
      </c>
      <c r="Y8" s="2">
        <v>45622</v>
      </c>
      <c r="Z8" s="5">
        <f t="shared" si="5"/>
        <v>2.812628174248422</v>
      </c>
      <c r="AA8" s="7" cm="1">
        <f t="array" ref="AA8">PRODUCT(1+INDEX($B$12:$B$110,MATCH(Y8,$A$12:$A$110,1)+1)*DAY(Y8)/DAY(EOMONTH(MONTH(Y8),0)),1+INDEX($B$12:$B$110,MATCH(Y8,$A$12:$A$110,1)),1+INDEX($B$12:$B$110,MATCH(Y8,$A$12:$A$110,1)-1),1+INDEX($B$12:$B$110,MATCH(Y8,$A$12:$A$110,1)-2),1+INDEX($B$12:$B$110,MATCH(Y8,$A$12:$A$110,1)-3),1+INDEX($B$12:$B$110,MATCH(Y8,$A$12:$A$110,1)-4),1+INDEX($B$12:$B$110,MATCH(Y8,$A$12:$A$110,1)-5)*(DAY(EOMONTH(MONTH(Y8),0))-DAY(Y8))/DAY(EOMONTH(MONTH(Y8),0)))-1</f>
        <v>2.0979425762149173E-2</v>
      </c>
      <c r="AC8" s="2">
        <v>45589</v>
      </c>
      <c r="AD8" s="5">
        <f t="shared" si="6"/>
        <v>2.3417929441532497</v>
      </c>
      <c r="AE8" s="7" cm="1">
        <f t="array" ref="AE8">PRODUCT(1+INDEX($B$12:$B$110,MATCH(AC8,$A$12:$A$110,1)+1)*DAY(AC8)/DAY(EOMONTH(MONTH(AC8),0)),1+INDEX($B$12:$B$110,MATCH(AC8,$A$12:$A$110,1)),1+INDEX($B$12:$B$110,MATCH(AC8,$A$12:$A$110,1)-1),1+INDEX($B$12:$B$110,MATCH(AC8,$A$12:$A$110,1)-2),1+INDEX($B$12:$B$110,MATCH(AC8,$A$12:$A$110,1)-3),1+INDEX($B$12:$B$110,MATCH(AC8,$A$12:$A$110,1)-4),1+INDEX($B$12:$B$110,MATCH(AC8,$A$12:$A$110,1)-5)*(DAY(EOMONTH(MONTH(AC8),0))-DAY(AC8))/DAY(EOMONTH(MONTH(AC8),0)))-1</f>
        <v>2.1630076807120036E-2</v>
      </c>
      <c r="AG8" s="2">
        <v>45393</v>
      </c>
      <c r="AH8" s="5">
        <v>100</v>
      </c>
      <c r="AI8" s="7"/>
    </row>
    <row r="9" spans="1:35" x14ac:dyDescent="0.25">
      <c r="A9" s="2">
        <v>46826</v>
      </c>
      <c r="B9" s="3">
        <v>1</v>
      </c>
      <c r="E9" s="2">
        <v>45836</v>
      </c>
      <c r="F9" s="5">
        <f t="shared" si="0"/>
        <v>2.4806721445880262</v>
      </c>
      <c r="G9" s="7" cm="1">
        <f t="array" ref="G9">PRODUCT(1+INDEX($B$12:$B$110,MATCH(E9,$A$12:$A$110,1)+1)*DAY(E9)/DAY(EOMONTH(MONTH(E9),0)),1+INDEX($B$12:$B$110,MATCH(E9,$A$12:$A$110,1)),1+INDEX($B$12:$B$110,MATCH(E9,$A$12:$A$110,1)-1),1+INDEX($B$12:$B$110,MATCH(E9,$A$12:$A$110,1)-2),1+INDEX($B$12:$B$110,MATCH(E9,$A$12:$A$110,1)-3),1+INDEX($B$12:$B$110,MATCH(E9,$A$12:$A$110,1)-4),1+INDEX($B$12:$B$110,MATCH(E9,$A$12:$A$110,1)-5)*(DAY(EOMONTH(MONTH(E9),0))-DAY(E9))/DAY(EOMONTH(MONTH(E9),0)))-1</f>
        <v>1.6673334767738357E-2</v>
      </c>
      <c r="I9" s="2">
        <v>45914</v>
      </c>
      <c r="J9" s="5">
        <f t="shared" si="1"/>
        <v>2.5276203849347425</v>
      </c>
      <c r="K9" s="7" cm="1">
        <f t="array" ref="K9">PRODUCT(1+INDEX($B$12:$B$110,MATCH(I9,$A$12:$A$110,1)+1)*DAY(I9)/DAY(EOMONTH(MONTH(I9),0)),1+INDEX($B$12:$B$110,MATCH(I9,$A$12:$A$110,1)),1+INDEX($B$12:$B$110,MATCH(I9,$A$12:$A$110,1)-1),1+INDEX($B$12:$B$110,MATCH(I9,$A$12:$A$110,1)-2),1+INDEX($B$12:$B$110,MATCH(I9,$A$12:$A$110,1)-3),1+INDEX($B$12:$B$110,MATCH(I9,$A$12:$A$110,1)-4),1+INDEX($B$12:$B$110,MATCH(I9,$A$12:$A$110,1)-5)*(DAY(EOMONTH(MONTH(I9),0))-DAY(I9))/DAY(EOMONTH(MONTH(I9),0)))-1</f>
        <v>1.5124954306284577E-2</v>
      </c>
      <c r="M9" s="2">
        <v>45799</v>
      </c>
      <c r="N9" s="5">
        <f t="shared" si="2"/>
        <v>2.5539891714522702</v>
      </c>
      <c r="O9" s="7" cm="1">
        <f t="array" ref="O9">PRODUCT(1+INDEX($B$12:$B$110,MATCH(M9,$A$12:$A$110,1)+1)*DAY(M9)/DAY(EOMONTH(MONTH(M9),0)),1+INDEX($B$12:$B$110,MATCH(M9,$A$12:$A$110,1)),1+INDEX($B$12:$B$110,MATCH(M9,$A$12:$A$110,1)-1),1+INDEX($B$12:$B$110,MATCH(M9,$A$12:$A$110,1)-2),1+INDEX($B$12:$B$110,MATCH(M9,$A$12:$A$110,1)-3),1+INDEX($B$12:$B$110,MATCH(M9,$A$12:$A$110,1)-4),1+INDEX($B$12:$B$110,MATCH(M9,$A$12:$A$110,1)-5)*(DAY(EOMONTH(MONTH(M9),0))-DAY(M9))/DAY(EOMONTH(MONTH(M9),0)))-1</f>
        <v>1.7400686224724904E-2</v>
      </c>
      <c r="Q9" s="2">
        <v>45775</v>
      </c>
      <c r="R9" s="5">
        <f t="shared" si="3"/>
        <v>2.1198839594641403</v>
      </c>
      <c r="S9" s="7" cm="1">
        <f t="array" ref="S9">PRODUCT(1+INDEX($B$12:$B$110,MATCH(Q9,$A$12:$A$110,1)+1)*DAY(Q9)/DAY(EOMONTH(MONTH(Q9),0)),1+INDEX($B$12:$B$110,MATCH(Q9,$A$12:$A$110,1)),1+INDEX($B$12:$B$110,MATCH(Q9,$A$12:$A$110,1)-1),1+INDEX($B$12:$B$110,MATCH(Q9,$A$12:$A$110,1)-2),1+INDEX($B$12:$B$110,MATCH(Q9,$A$12:$A$110,1)-3),1+INDEX($B$12:$B$110,MATCH(Q9,$A$12:$A$110,1)-4),1+INDEX($B$12:$B$110,MATCH(Q9,$A$12:$A$110,1)-5)*(DAY(EOMONTH(MONTH(Q9),0))-DAY(Q9))/DAY(EOMONTH(MONTH(Q9),0)))-1</f>
        <v>1.7890694836423027E-2</v>
      </c>
      <c r="U9" s="2">
        <v>45798</v>
      </c>
      <c r="V9" s="5">
        <f t="shared" si="4"/>
        <v>2.0218334926110697</v>
      </c>
      <c r="W9" s="7" cm="1">
        <f t="array" ref="W9">PRODUCT(1+INDEX($B$12:$B$110,MATCH(U9,$A$12:$A$110,1)+1)*DAY(U9)/DAY(EOMONTH(MONTH(U9),0)),1+INDEX($B$12:$B$110,MATCH(U9,$A$12:$A$110,1)),1+INDEX($B$12:$B$110,MATCH(U9,$A$12:$A$110,1)-1),1+INDEX($B$12:$B$110,MATCH(U9,$A$12:$A$110,1)-2),1+INDEX($B$12:$B$110,MATCH(U9,$A$12:$A$110,1)-3),1+INDEX($B$12:$B$110,MATCH(U9,$A$12:$A$110,1)-4),1+INDEX($B$12:$B$110,MATCH(U9,$A$12:$A$110,1)-5)*(DAY(EOMONTH(MONTH(U9),0))-DAY(U9))/DAY(EOMONTH(MONTH(U9),0)))-1</f>
        <v>1.7420428747056294E-2</v>
      </c>
      <c r="Y9" s="2">
        <v>45803</v>
      </c>
      <c r="Z9" s="5">
        <f t="shared" si="5"/>
        <v>2.4442791240318811</v>
      </c>
      <c r="AA9" s="7" cm="1">
        <f t="array" ref="AA9">PRODUCT(1+INDEX($B$12:$B$110,MATCH(Y9,$A$12:$A$110,1)+1)*DAY(Y9)/DAY(EOMONTH(MONTH(Y9),0)),1+INDEX($B$12:$B$110,MATCH(Y9,$A$12:$A$110,1)),1+INDEX($B$12:$B$110,MATCH(Y9,$A$12:$A$110,1)-1),1+INDEX($B$12:$B$110,MATCH(Y9,$A$12:$A$110,1)-2),1+INDEX($B$12:$B$110,MATCH(Y9,$A$12:$A$110,1)-3),1+INDEX($B$12:$B$110,MATCH(Y9,$A$12:$A$110,1)-4),1+INDEX($B$12:$B$110,MATCH(Y9,$A$12:$A$110,1)-5)*(DAY(EOMONTH(MONTH(Y9),0))-DAY(Y9))/DAY(EOMONTH(MONTH(Y9),0)))-1</f>
        <v>1.7321540457118978E-2</v>
      </c>
      <c r="AC9" s="2">
        <v>45589</v>
      </c>
      <c r="AD9" s="5">
        <v>100</v>
      </c>
      <c r="AE9" s="7"/>
      <c r="AG9" s="2"/>
      <c r="AH9" s="11"/>
      <c r="AI9" s="7"/>
    </row>
    <row r="10" spans="1:35" x14ac:dyDescent="0.25">
      <c r="E10" s="2">
        <v>46019</v>
      </c>
      <c r="F10" s="5">
        <f t="shared" si="0"/>
        <v>2.1132802745719581</v>
      </c>
      <c r="G10" s="7" cm="1">
        <f t="array" ref="G10">PRODUCT(1+INDEX($B$12:$B$110,MATCH(E10,$A$12:$A$110,1)+1)*DAY(E10)/DAY(EOMONTH(MONTH(E10),0)),1+INDEX($B$12:$B$110,MATCH(E10,$A$12:$A$110,1)),1+INDEX($B$12:$B$110,MATCH(E10,$A$12:$A$110,1)-1),1+INDEX($B$12:$B$110,MATCH(E10,$A$12:$A$110,1)-2),1+INDEX($B$12:$B$110,MATCH(E10,$A$12:$A$110,1)-3),1+INDEX($B$12:$B$110,MATCH(E10,$A$12:$A$110,1)-4),1+INDEX($B$12:$B$110,MATCH(E10,$A$12:$A$110,1)-5)*(DAY(EOMONTH(MONTH(E10),0))-DAY(E10))/DAY(EOMONTH(MONTH(E10),0)))-1</f>
        <v>1.3028574152499584E-2</v>
      </c>
      <c r="I10" s="2">
        <v>46095</v>
      </c>
      <c r="J10" s="5">
        <f t="shared" si="1"/>
        <v>2.1645373869033655</v>
      </c>
      <c r="K10" s="7" cm="1">
        <f t="array" ref="K10">PRODUCT(1+INDEX($B$12:$B$110,MATCH(I10,$A$12:$A$110,1)+1)*DAY(I10)/DAY(EOMONTH(MONTH(I10),0)),1+INDEX($B$12:$B$110,MATCH(I10,$A$12:$A$110,1)),1+INDEX($B$12:$B$110,MATCH(I10,$A$12:$A$110,1)-1),1+INDEX($B$12:$B$110,MATCH(I10,$A$12:$A$110,1)-2),1+INDEX($B$12:$B$110,MATCH(I10,$A$12:$A$110,1)-3),1+INDEX($B$12:$B$110,MATCH(I10,$A$12:$A$110,1)-4),1+INDEX($B$12:$B$110,MATCH(I10,$A$12:$A$110,1)-5)*(DAY(EOMONTH(MONTH(I10),0))-DAY(I10))/DAY(EOMONTH(MONTH(I10),0)))-1</f>
        <v>1.1530073137657082E-2</v>
      </c>
      <c r="M10" s="2">
        <v>45983</v>
      </c>
      <c r="N10" s="5">
        <f t="shared" si="2"/>
        <v>2.186339410760584</v>
      </c>
      <c r="O10" s="7" cm="1">
        <f t="array" ref="O10">PRODUCT(1+INDEX($B$12:$B$110,MATCH(M10,$A$12:$A$110,1)+1)*DAY(M10)/DAY(EOMONTH(MONTH(M10),0)),1+INDEX($B$12:$B$110,MATCH(M10,$A$12:$A$110,1)),1+INDEX($B$12:$B$110,MATCH(M10,$A$12:$A$110,1)-1),1+INDEX($B$12:$B$110,MATCH(M10,$A$12:$A$110,1)-2),1+INDEX($B$12:$B$110,MATCH(M10,$A$12:$A$110,1)-3),1+INDEX($B$12:$B$110,MATCH(M10,$A$12:$A$110,1)-4),1+INDEX($B$12:$B$110,MATCH(M10,$A$12:$A$110,1)-5)*(DAY(EOMONTH(MONTH(M10),0))-DAY(M10))/DAY(EOMONTH(MONTH(M10),0)))-1</f>
        <v>1.3753367170243891E-2</v>
      </c>
      <c r="Q10" s="2">
        <v>45958</v>
      </c>
      <c r="R10" s="5">
        <f t="shared" si="3"/>
        <v>1.7538562809682852</v>
      </c>
      <c r="S10" s="7" cm="1">
        <f t="array" ref="S10">PRODUCT(1+INDEX($B$12:$B$110,MATCH(Q10,$A$12:$A$110,1)+1)*DAY(Q10)/DAY(EOMONTH(MONTH(Q10),0)),1+INDEX($B$12:$B$110,MATCH(Q10,$A$12:$A$110,1)),1+INDEX($B$12:$B$110,MATCH(Q10,$A$12:$A$110,1)-1),1+INDEX($B$12:$B$110,MATCH(Q10,$A$12:$A$110,1)-2),1+INDEX($B$12:$B$110,MATCH(Q10,$A$12:$A$110,1)-3),1+INDEX($B$12:$B$110,MATCH(Q10,$A$12:$A$110,1)-4),1+INDEX($B$12:$B$110,MATCH(Q10,$A$12:$A$110,1)-5)*(DAY(EOMONTH(MONTH(Q10),0))-DAY(Q10))/DAY(EOMONTH(MONTH(Q10),0)))-1</f>
        <v>1.4242275414585448E-2</v>
      </c>
      <c r="U10" s="2">
        <v>45982</v>
      </c>
      <c r="V10" s="5">
        <f t="shared" si="4"/>
        <v>1.6560887078444186</v>
      </c>
      <c r="W10" s="7" cm="1">
        <f t="array" ref="W10">PRODUCT(1+INDEX($B$12:$B$110,MATCH(U10,$A$12:$A$110,1)+1)*DAY(U10)/DAY(EOMONTH(MONTH(U10),0)),1+INDEX($B$12:$B$110,MATCH(U10,$A$12:$A$110,1)),1+INDEX($B$12:$B$110,MATCH(U10,$A$12:$A$110,1)-1),1+INDEX($B$12:$B$110,MATCH(U10,$A$12:$A$110,1)-2),1+INDEX($B$12:$B$110,MATCH(U10,$A$12:$A$110,1)-3),1+INDEX($B$12:$B$110,MATCH(U10,$A$12:$A$110,1)-4),1+INDEX($B$12:$B$110,MATCH(U10,$A$12:$A$110,1)-5)*(DAY(EOMONTH(MONTH(U10),0))-DAY(U10))/DAY(EOMONTH(MONTH(U10),0)))-1</f>
        <v>1.3773011297376403E-2</v>
      </c>
      <c r="Y10" s="2">
        <v>45803</v>
      </c>
      <c r="Z10" s="5">
        <v>100</v>
      </c>
      <c r="AA10" s="7"/>
      <c r="AC10" s="2"/>
      <c r="AD10" s="11"/>
      <c r="AE10" s="7"/>
      <c r="AG10" s="2"/>
      <c r="AH10" s="11"/>
      <c r="AI10" s="7"/>
    </row>
    <row r="11" spans="1:35" x14ac:dyDescent="0.25">
      <c r="A11" s="12" t="s">
        <v>4</v>
      </c>
      <c r="B11" s="13" t="s">
        <v>5</v>
      </c>
      <c r="C11" s="13" t="s">
        <v>6</v>
      </c>
      <c r="E11" s="2">
        <v>46201</v>
      </c>
      <c r="F11" s="5">
        <f t="shared" si="0"/>
        <v>1.8447020774716796</v>
      </c>
      <c r="G11" s="7" cm="1">
        <f t="array" ref="G11">PRODUCT(1+INDEX($B$12:$B$110,MATCH(E11,$A$12:$A$110,1)+1)*DAY(E11)/DAY(EOMONTH(MONTH(E11),0)),1+INDEX($B$12:$B$110,MATCH(E11,$A$12:$A$110,1)),1+INDEX($B$12:$B$110,MATCH(E11,$A$12:$A$110,1)-1),1+INDEX($B$12:$B$110,MATCH(E11,$A$12:$A$110,1)-2),1+INDEX($B$12:$B$110,MATCH(E11,$A$12:$A$110,1)-3),1+INDEX($B$12:$B$110,MATCH(E11,$A$12:$A$110,1)-4),1+INDEX($B$12:$B$110,MATCH(E11,$A$12:$A$110,1)-5)*(DAY(EOMONTH(MONTH(E11),0))-DAY(E11))/DAY(EOMONTH(MONTH(E11),0)))-1</f>
        <v>1.0364107911425391E-2</v>
      </c>
      <c r="I11" s="2">
        <v>46279</v>
      </c>
      <c r="J11" s="5">
        <f t="shared" si="1"/>
        <v>2.0346611925667601</v>
      </c>
      <c r="K11" s="7" cm="1">
        <f t="array" ref="K11">PRODUCT(1+INDEX($B$12:$B$110,MATCH(I11,$A$12:$A$110,1)+1)*DAY(I11)/DAY(EOMONTH(MONTH(I11),0)),1+INDEX($B$12:$B$110,MATCH(I11,$A$12:$A$110,1)),1+INDEX($B$12:$B$110,MATCH(I11,$A$12:$A$110,1)-1),1+INDEX($B$12:$B$110,MATCH(I11,$A$12:$A$110,1)-2),1+INDEX($B$12:$B$110,MATCH(I11,$A$12:$A$110,1)-3),1+INDEX($B$12:$B$110,MATCH(I11,$A$12:$A$110,1)-4),1+INDEX($B$12:$B$110,MATCH(I11,$A$12:$A$110,1)-5)*(DAY(EOMONTH(MONTH(I11),0))-DAY(I11))/DAY(EOMONTH(MONTH(I11),0)))-1</f>
        <v>1.0244170223433269E-2</v>
      </c>
      <c r="M11" s="2">
        <v>46164</v>
      </c>
      <c r="N11" s="5">
        <f t="shared" si="2"/>
        <v>1.8719676638850189</v>
      </c>
      <c r="O11" s="7" cm="1">
        <f t="array" ref="O11">PRODUCT(1+INDEX($B$12:$B$110,MATCH(M11,$A$12:$A$110,1)+1)*DAY(M11)/DAY(EOMONTH(MONTH(M11),0)),1+INDEX($B$12:$B$110,MATCH(M11,$A$12:$A$110,1)),1+INDEX($B$12:$B$110,MATCH(M11,$A$12:$A$110,1)-1),1+INDEX($B$12:$B$110,MATCH(M11,$A$12:$A$110,1)-2),1+INDEX($B$12:$B$110,MATCH(M11,$A$12:$A$110,1)-3),1+INDEX($B$12:$B$110,MATCH(M11,$A$12:$A$110,1)-4),1+INDEX($B$12:$B$110,MATCH(M11,$A$12:$A$110,1)-5)*(DAY(EOMONTH(MONTH(M11),0))-DAY(M11))/DAY(EOMONTH(MONTH(M11),0)))-1</f>
        <v>1.0634599840129155E-2</v>
      </c>
      <c r="Q11" s="2">
        <v>46140</v>
      </c>
      <c r="R11" s="5">
        <f t="shared" si="3"/>
        <v>1.4173440807018964</v>
      </c>
      <c r="S11" s="7" cm="1">
        <f t="array" ref="S11">PRODUCT(1+INDEX($B$12:$B$110,MATCH(Q11,$A$12:$A$110,1)+1)*DAY(Q11)/DAY(EOMONTH(MONTH(Q11),0)),1+INDEX($B$12:$B$110,MATCH(Q11,$A$12:$A$110,1)),1+INDEX($B$12:$B$110,MATCH(Q11,$A$12:$A$110,1)-1),1+INDEX($B$12:$B$110,MATCH(Q11,$A$12:$A$110,1)-2),1+INDEX($B$12:$B$110,MATCH(Q11,$A$12:$A$110,1)-3),1+INDEX($B$12:$B$110,MATCH(Q11,$A$12:$A$110,1)-4),1+INDEX($B$12:$B$110,MATCH(Q11,$A$12:$A$110,1)-5)*(DAY(EOMONTH(MONTH(Q11),0))-DAY(Q11))/DAY(EOMONTH(MONTH(Q11),0)))-1</f>
        <v>1.0888054629473176E-2</v>
      </c>
      <c r="U11" s="2">
        <v>46163</v>
      </c>
      <c r="V11" s="5">
        <f t="shared" si="4"/>
        <v>1.3423677666884668</v>
      </c>
      <c r="W11" s="7" cm="1">
        <f t="array" ref="W11">PRODUCT(1+INDEX($B$12:$B$110,MATCH(U11,$A$12:$A$110,1)+1)*DAY(U11)/DAY(EOMONTH(MONTH(U11),0)),1+INDEX($B$12:$B$110,MATCH(U11,$A$12:$A$110,1)),1+INDEX($B$12:$B$110,MATCH(U11,$A$12:$A$110,1)-1),1+INDEX($B$12:$B$110,MATCH(U11,$A$12:$A$110,1)-2),1+INDEX($B$12:$B$110,MATCH(U11,$A$12:$A$110,1)-3),1+INDEX($B$12:$B$110,MATCH(U11,$A$12:$A$110,1)-4),1+INDEX($B$12:$B$110,MATCH(U11,$A$12:$A$110,1)-5)*(DAY(EOMONTH(MONTH(U11),0))-DAY(U11))/DAY(EOMONTH(MONTH(U11),0)))-1</f>
        <v>1.0644405551617719E-2</v>
      </c>
      <c r="Y11" s="2"/>
      <c r="Z11" s="11"/>
      <c r="AA11" s="7"/>
      <c r="AC11" s="2"/>
      <c r="AD11" s="11"/>
      <c r="AE11" s="7"/>
      <c r="AG11" s="2"/>
      <c r="AH11" s="11"/>
      <c r="AI11" s="7"/>
    </row>
    <row r="12" spans="1:35" x14ac:dyDescent="0.25">
      <c r="A12" s="1">
        <v>44865</v>
      </c>
      <c r="B12" s="6">
        <v>8.0000000000000002E-3</v>
      </c>
      <c r="C12" s="6">
        <f t="shared" ref="C12:C16" si="8">(1+B12)^12-1</f>
        <v>0.10033869371614701</v>
      </c>
      <c r="E12" s="2">
        <v>46384</v>
      </c>
      <c r="F12" s="5">
        <f t="shared" si="0"/>
        <v>1.8325652776957448</v>
      </c>
      <c r="G12" s="7" cm="1">
        <f t="array" ref="G12">PRODUCT(1+INDEX($B$12:$B$110,MATCH(E12,$A$12:$A$110,1)+1)*DAY(E12)/DAY(EOMONTH(MONTH(E12),0)),1+INDEX($B$12:$B$110,MATCH(E12,$A$12:$A$110,1)),1+INDEX($B$12:$B$110,MATCH(E12,$A$12:$A$110,1)-1),1+INDEX($B$12:$B$110,MATCH(E12,$A$12:$A$110,1)-2),1+INDEX($B$12:$B$110,MATCH(E12,$A$12:$A$110,1)-3),1+INDEX($B$12:$B$110,MATCH(E12,$A$12:$A$110,1)-4),1+INDEX($B$12:$B$110,MATCH(E12,$A$12:$A$110,1)-5)*(DAY(EOMONTH(MONTH(E12),0))-DAY(E12))/DAY(EOMONTH(MONTH(E12),0)))-1</f>
        <v>1.02437031517435E-2</v>
      </c>
      <c r="I12" s="2">
        <v>46460</v>
      </c>
      <c r="J12" s="5">
        <f t="shared" si="1"/>
        <v>2.0346611925667601</v>
      </c>
      <c r="K12" s="7" cm="1">
        <f t="array" ref="K12">PRODUCT(1+INDEX($B$12:$B$110,MATCH(I12,$A$12:$A$110,1)+1)*DAY(I12)/DAY(EOMONTH(MONTH(I12),0)),1+INDEX($B$12:$B$110,MATCH(I12,$A$12:$A$110,1)),1+INDEX($B$12:$B$110,MATCH(I12,$A$12:$A$110,1)-1),1+INDEX($B$12:$B$110,MATCH(I12,$A$12:$A$110,1)-2),1+INDEX($B$12:$B$110,MATCH(I12,$A$12:$A$110,1)-3),1+INDEX($B$12:$B$110,MATCH(I12,$A$12:$A$110,1)-4),1+INDEX($B$12:$B$110,MATCH(I12,$A$12:$A$110,1)-5)*(DAY(EOMONTH(MONTH(I12),0))-DAY(I12))/DAY(EOMONTH(MONTH(I12),0)))-1</f>
        <v>1.0244170223433269E-2</v>
      </c>
      <c r="M12" s="2">
        <v>46348</v>
      </c>
      <c r="N12" s="5">
        <f t="shared" si="2"/>
        <v>1.8326001297359746</v>
      </c>
      <c r="O12" s="7" cm="1">
        <f t="array" ref="O12">PRODUCT(1+INDEX($B$12:$B$110,MATCH(M12,$A$12:$A$110,1)+1)*DAY(M12)/DAY(EOMONTH(MONTH(M12),0)),1+INDEX($B$12:$B$110,MATCH(M12,$A$12:$A$110,1)),1+INDEX($B$12:$B$110,MATCH(M12,$A$12:$A$110,1)-1),1+INDEX($B$12:$B$110,MATCH(M12,$A$12:$A$110,1)-2),1+INDEX($B$12:$B$110,MATCH(M12,$A$12:$A$110,1)-3),1+INDEX($B$12:$B$110,MATCH(M12,$A$12:$A$110,1)-4),1+INDEX($B$12:$B$110,MATCH(M12,$A$12:$A$110,1)-5)*(DAY(EOMONTH(MONTH(M12),0))-DAY(M12))/DAY(EOMONTH(MONTH(M12),0)))-1</f>
        <v>1.0244048906110859E-2</v>
      </c>
      <c r="Q12" s="2">
        <v>46323</v>
      </c>
      <c r="R12" s="5">
        <f t="shared" si="3"/>
        <v>1.3526995186986666</v>
      </c>
      <c r="S12" s="7" cm="1">
        <f t="array" ref="S12">PRODUCT(1+INDEX($B$12:$B$110,MATCH(Q12,$A$12:$A$110,1)+1)*DAY(Q12)/DAY(EOMONTH(MONTH(Q12),0)),1+INDEX($B$12:$B$110,MATCH(Q12,$A$12:$A$110,1)),1+INDEX($B$12:$B$110,MATCH(Q12,$A$12:$A$110,1)-1),1+INDEX($B$12:$B$110,MATCH(Q12,$A$12:$A$110,1)-2),1+INDEX($B$12:$B$110,MATCH(Q12,$A$12:$A$110,1)-3),1+INDEX($B$12:$B$110,MATCH(Q12,$A$12:$A$110,1)-4),1+INDEX($B$12:$B$110,MATCH(Q12,$A$12:$A$110,1)-5)*(DAY(EOMONTH(MONTH(Q12),0))-DAY(Q12))/DAY(EOMONTH(MONTH(Q12),0)))-1</f>
        <v>1.02437031517435E-2</v>
      </c>
      <c r="U12" s="2">
        <v>46163</v>
      </c>
      <c r="V12" s="5">
        <v>100</v>
      </c>
      <c r="W12" s="7"/>
      <c r="Y12" s="2"/>
      <c r="Z12" s="11"/>
      <c r="AA12" s="7"/>
      <c r="AC12" s="2"/>
      <c r="AD12" s="11"/>
      <c r="AE12" s="7"/>
      <c r="AG12" s="2"/>
      <c r="AH12" s="11"/>
      <c r="AI12" s="7"/>
    </row>
    <row r="13" spans="1:35" x14ac:dyDescent="0.25">
      <c r="A13" s="1">
        <v>44895</v>
      </c>
      <c r="B13" s="6">
        <v>3.0000000000000001E-3</v>
      </c>
      <c r="C13" s="6">
        <f t="shared" si="8"/>
        <v>3.659998028812983E-2</v>
      </c>
      <c r="E13" s="2">
        <v>46566</v>
      </c>
      <c r="F13" s="5">
        <f t="shared" si="0"/>
        <v>1.8325652776957448</v>
      </c>
      <c r="G13" s="7" cm="1">
        <f t="array" ref="G13">PRODUCT(1+INDEX($B$12:$B$110,MATCH(E13,$A$12:$A$110,1)+1)*DAY(E13)/DAY(EOMONTH(MONTH(E13),0)),1+INDEX($B$12:$B$110,MATCH(E13,$A$12:$A$110,1)),1+INDEX($B$12:$B$110,MATCH(E13,$A$12:$A$110,1)-1),1+INDEX($B$12:$B$110,MATCH(E13,$A$12:$A$110,1)-2),1+INDEX($B$12:$B$110,MATCH(E13,$A$12:$A$110,1)-3),1+INDEX($B$12:$B$110,MATCH(E13,$A$12:$A$110,1)-4),1+INDEX($B$12:$B$110,MATCH(E13,$A$12:$A$110,1)-5)*(DAY(EOMONTH(MONTH(E13),0))-DAY(E13))/DAY(EOMONTH(MONTH(E13),0)))-1</f>
        <v>1.02437031517435E-2</v>
      </c>
      <c r="I13" s="2">
        <v>46644</v>
      </c>
      <c r="J13" s="5">
        <f t="shared" si="1"/>
        <v>2.0346611925667601</v>
      </c>
      <c r="K13" s="7" cm="1">
        <f t="array" ref="K13">PRODUCT(1+INDEX($B$12:$B$110,MATCH(I13,$A$12:$A$110,1)+1)*DAY(I13)/DAY(EOMONTH(MONTH(I13),0)),1+INDEX($B$12:$B$110,MATCH(I13,$A$12:$A$110,1)),1+INDEX($B$12:$B$110,MATCH(I13,$A$12:$A$110,1)-1),1+INDEX($B$12:$B$110,MATCH(I13,$A$12:$A$110,1)-2),1+INDEX($B$12:$B$110,MATCH(I13,$A$12:$A$110,1)-3),1+INDEX($B$12:$B$110,MATCH(I13,$A$12:$A$110,1)-4),1+INDEX($B$12:$B$110,MATCH(I13,$A$12:$A$110,1)-5)*(DAY(EOMONTH(MONTH(I13),0))-DAY(I13))/DAY(EOMONTH(MONTH(I13),0)))-1</f>
        <v>1.0244170223433269E-2</v>
      </c>
      <c r="M13" s="2">
        <v>46529</v>
      </c>
      <c r="N13" s="5">
        <f t="shared" si="2"/>
        <v>1.8326001297359746</v>
      </c>
      <c r="O13" s="7" cm="1">
        <f t="array" ref="O13">PRODUCT(1+INDEX($B$12:$B$110,MATCH(M13,$A$12:$A$110,1)+1)*DAY(M13)/DAY(EOMONTH(MONTH(M13),0)),1+INDEX($B$12:$B$110,MATCH(M13,$A$12:$A$110,1)),1+INDEX($B$12:$B$110,MATCH(M13,$A$12:$A$110,1)-1),1+INDEX($B$12:$B$110,MATCH(M13,$A$12:$A$110,1)-2),1+INDEX($B$12:$B$110,MATCH(M13,$A$12:$A$110,1)-3),1+INDEX($B$12:$B$110,MATCH(M13,$A$12:$A$110,1)-4),1+INDEX($B$12:$B$110,MATCH(M13,$A$12:$A$110,1)-5)*(DAY(EOMONTH(MONTH(M13),0))-DAY(M13))/DAY(EOMONTH(MONTH(M13),0)))-1</f>
        <v>1.0244048906110859E-2</v>
      </c>
      <c r="Q13" s="2">
        <v>46505</v>
      </c>
      <c r="R13" s="5">
        <f t="shared" si="3"/>
        <v>1.3526995186986666</v>
      </c>
      <c r="S13" s="7" cm="1">
        <f t="array" ref="S13">PRODUCT(1+INDEX($B$12:$B$110,MATCH(Q13,$A$12:$A$110,1)+1)*DAY(Q13)/DAY(EOMONTH(MONTH(Q13),0)),1+INDEX($B$12:$B$110,MATCH(Q13,$A$12:$A$110,1)),1+INDEX($B$12:$B$110,MATCH(Q13,$A$12:$A$110,1)-1),1+INDEX($B$12:$B$110,MATCH(Q13,$A$12:$A$110,1)-2),1+INDEX($B$12:$B$110,MATCH(Q13,$A$12:$A$110,1)-3),1+INDEX($B$12:$B$110,MATCH(Q13,$A$12:$A$110,1)-4),1+INDEX($B$12:$B$110,MATCH(Q13,$A$12:$A$110,1)-5)*(DAY(EOMONTH(MONTH(Q13),0))-DAY(Q13))/DAY(EOMONTH(MONTH(Q13),0)))-1</f>
        <v>1.02437031517435E-2</v>
      </c>
      <c r="U13" s="2"/>
      <c r="V13" s="11"/>
      <c r="W13" s="7"/>
      <c r="Y13" s="2"/>
      <c r="Z13" s="11"/>
      <c r="AA13" s="7"/>
      <c r="AC13" s="2"/>
      <c r="AD13" s="11"/>
      <c r="AE13" s="7"/>
      <c r="AG13" s="2"/>
      <c r="AH13" s="11"/>
      <c r="AI13" s="7"/>
    </row>
    <row r="14" spans="1:35" x14ac:dyDescent="0.25">
      <c r="A14" s="1">
        <v>44926</v>
      </c>
      <c r="B14" s="6">
        <v>3.3000000000000002E-2</v>
      </c>
      <c r="C14" s="6">
        <f t="shared" si="8"/>
        <v>0.47639939390294872</v>
      </c>
      <c r="E14" s="2">
        <v>46749</v>
      </c>
      <c r="F14" s="5">
        <f t="shared" si="0"/>
        <v>1.8325652776957448</v>
      </c>
      <c r="G14" s="7" cm="1">
        <f t="array" ref="G14">PRODUCT(1+INDEX($B$12:$B$110,MATCH(E14,$A$12:$A$110,1)+1)*DAY(E14)/DAY(EOMONTH(MONTH(E14),0)),1+INDEX($B$12:$B$110,MATCH(E14,$A$12:$A$110,1)),1+INDEX($B$12:$B$110,MATCH(E14,$A$12:$A$110,1)-1),1+INDEX($B$12:$B$110,MATCH(E14,$A$12:$A$110,1)-2),1+INDEX($B$12:$B$110,MATCH(E14,$A$12:$A$110,1)-3),1+INDEX($B$12:$B$110,MATCH(E14,$A$12:$A$110,1)-4),1+INDEX($B$12:$B$110,MATCH(E14,$A$12:$A$110,1)-5)*(DAY(EOMONTH(MONTH(E14),0))-DAY(E14))/DAY(EOMONTH(MONTH(E14),0)))-1</f>
        <v>1.02437031517435E-2</v>
      </c>
      <c r="I14" s="2">
        <v>46826</v>
      </c>
      <c r="J14" s="5">
        <f t="shared" si="1"/>
        <v>2.0346611925667601</v>
      </c>
      <c r="K14" s="7" cm="1">
        <f t="array" ref="K14">PRODUCT(1+INDEX($B$12:$B$110,MATCH(I14,$A$12:$A$110,1)+1)*DAY(I14)/DAY(EOMONTH(MONTH(I14),0)),1+INDEX($B$12:$B$110,MATCH(I14,$A$12:$A$110,1)),1+INDEX($B$12:$B$110,MATCH(I14,$A$12:$A$110,1)-1),1+INDEX($B$12:$B$110,MATCH(I14,$A$12:$A$110,1)-2),1+INDEX($B$12:$B$110,MATCH(I14,$A$12:$A$110,1)-3),1+INDEX($B$12:$B$110,MATCH(I14,$A$12:$A$110,1)-4),1+INDEX($B$12:$B$110,MATCH(I14,$A$12:$A$110,1)-5)*(DAY(EOMONTH(MONTH(I14),0))-DAY(I14))/DAY(EOMONTH(MONTH(I14),0)))-1</f>
        <v>1.0244170223433269E-2</v>
      </c>
      <c r="M14" s="2">
        <v>46713</v>
      </c>
      <c r="N14" s="5">
        <f t="shared" si="2"/>
        <v>1.8326001297359746</v>
      </c>
      <c r="O14" s="7" cm="1">
        <f t="array" ref="O14">PRODUCT(1+INDEX($B$12:$B$110,MATCH(M14,$A$12:$A$110,1)+1)*DAY(M14)/DAY(EOMONTH(MONTH(M14),0)),1+INDEX($B$12:$B$110,MATCH(M14,$A$12:$A$110,1)),1+INDEX($B$12:$B$110,MATCH(M14,$A$12:$A$110,1)-1),1+INDEX($B$12:$B$110,MATCH(M14,$A$12:$A$110,1)-2),1+INDEX($B$12:$B$110,MATCH(M14,$A$12:$A$110,1)-3),1+INDEX($B$12:$B$110,MATCH(M14,$A$12:$A$110,1)-4),1+INDEX($B$12:$B$110,MATCH(M14,$A$12:$A$110,1)-5)*(DAY(EOMONTH(MONTH(M14),0))-DAY(M14))/DAY(EOMONTH(MONTH(M14),0)))-1</f>
        <v>1.0244048906110859E-2</v>
      </c>
      <c r="Q14" s="2">
        <v>46688</v>
      </c>
      <c r="R14" s="5">
        <f t="shared" si="3"/>
        <v>1.3526995186986666</v>
      </c>
      <c r="S14" s="7" cm="1">
        <f t="array" ref="S14">PRODUCT(1+INDEX($B$12:$B$110,MATCH(Q14,$A$12:$A$110,1)+1)*DAY(Q14)/DAY(EOMONTH(MONTH(Q14),0)),1+INDEX($B$12:$B$110,MATCH(Q14,$A$12:$A$110,1)),1+INDEX($B$12:$B$110,MATCH(Q14,$A$12:$A$110,1)-1),1+INDEX($B$12:$B$110,MATCH(Q14,$A$12:$A$110,1)-2),1+INDEX($B$12:$B$110,MATCH(Q14,$A$12:$A$110,1)-3),1+INDEX($B$12:$B$110,MATCH(Q14,$A$12:$A$110,1)-4),1+INDEX($B$12:$B$110,MATCH(Q14,$A$12:$A$110,1)-5)*(DAY(EOMONTH(MONTH(Q14),0))-DAY(Q14))/DAY(EOMONTH(MONTH(Q14),0)))-1</f>
        <v>1.02437031517435E-2</v>
      </c>
      <c r="U14" s="2"/>
      <c r="V14" s="11"/>
      <c r="W14" s="7"/>
      <c r="Y14" s="2"/>
      <c r="Z14" s="11"/>
      <c r="AA14" s="7"/>
      <c r="AC14" s="2"/>
      <c r="AD14" s="11"/>
      <c r="AE14" s="7"/>
      <c r="AG14" s="2"/>
      <c r="AH14" s="11"/>
      <c r="AI14" s="7"/>
    </row>
    <row r="15" spans="1:35" x14ac:dyDescent="0.25">
      <c r="A15" s="1">
        <v>44957</v>
      </c>
      <c r="B15" s="6">
        <v>6.0000000000000001E-3</v>
      </c>
      <c r="C15" s="6">
        <f t="shared" si="8"/>
        <v>7.4424167721924617E-2</v>
      </c>
      <c r="E15" s="2">
        <v>46932</v>
      </c>
      <c r="F15" s="5">
        <f t="shared" si="0"/>
        <v>1.8325652776957448</v>
      </c>
      <c r="G15" s="7" cm="1">
        <f t="array" ref="G15">PRODUCT(1+INDEX($B$12:$B$110,MATCH(E15,$A$12:$A$110,1)+1)*DAY(E15)/DAY(EOMONTH(MONTH(E15),0)),1+INDEX($B$12:$B$110,MATCH(E15,$A$12:$A$110,1)),1+INDEX($B$12:$B$110,MATCH(E15,$A$12:$A$110,1)-1),1+INDEX($B$12:$B$110,MATCH(E15,$A$12:$A$110,1)-2),1+INDEX($B$12:$B$110,MATCH(E15,$A$12:$A$110,1)-3),1+INDEX($B$12:$B$110,MATCH(E15,$A$12:$A$110,1)-4),1+INDEX($B$12:$B$110,MATCH(E15,$A$12:$A$110,1)-5)*(DAY(EOMONTH(MONTH(E15),0))-DAY(E15))/DAY(EOMONTH(MONTH(E15),0)))-1</f>
        <v>1.02437031517435E-2</v>
      </c>
      <c r="I15" s="2">
        <v>46826</v>
      </c>
      <c r="J15" s="5">
        <v>100</v>
      </c>
      <c r="K15" s="7"/>
      <c r="M15" s="2">
        <v>46895</v>
      </c>
      <c r="N15" s="5">
        <f t="shared" si="2"/>
        <v>1.8326001297359746</v>
      </c>
      <c r="O15" s="7" cm="1">
        <f t="array" ref="O15">PRODUCT(1+INDEX($B$12:$B$110,MATCH(M15,$A$12:$A$110,1)+1)*DAY(M15)/DAY(EOMONTH(MONTH(M15),0)),1+INDEX($B$12:$B$110,MATCH(M15,$A$12:$A$110,1)),1+INDEX($B$12:$B$110,MATCH(M15,$A$12:$A$110,1)-1),1+INDEX($B$12:$B$110,MATCH(M15,$A$12:$A$110,1)-2),1+INDEX($B$12:$B$110,MATCH(M15,$A$12:$A$110,1)-3),1+INDEX($B$12:$B$110,MATCH(M15,$A$12:$A$110,1)-4),1+INDEX($B$12:$B$110,MATCH(M15,$A$12:$A$110,1)-5)*(DAY(EOMONTH(MONTH(M15),0))-DAY(M15))/DAY(EOMONTH(MONTH(M15),0)))-1</f>
        <v>1.0244048906110859E-2</v>
      </c>
      <c r="Q15" s="2">
        <v>46688</v>
      </c>
      <c r="R15" s="5">
        <v>100</v>
      </c>
      <c r="S15" s="7"/>
      <c r="U15" s="2"/>
      <c r="V15" s="11"/>
      <c r="W15" s="7"/>
      <c r="Y15" s="2"/>
      <c r="Z15" s="11"/>
      <c r="AA15" s="7"/>
      <c r="AC15" s="2"/>
      <c r="AD15" s="11"/>
      <c r="AE15" s="7"/>
      <c r="AG15" s="2"/>
      <c r="AH15" s="11"/>
      <c r="AI15" s="7"/>
    </row>
    <row r="16" spans="1:35" x14ac:dyDescent="0.25">
      <c r="A16" s="1">
        <v>44985</v>
      </c>
      <c r="B16" s="6">
        <v>3.0000000000000001E-3</v>
      </c>
      <c r="C16" s="6">
        <f t="shared" si="8"/>
        <v>3.659998028812983E-2</v>
      </c>
      <c r="E16" s="2">
        <v>47115</v>
      </c>
      <c r="F16" s="5">
        <f t="shared" si="0"/>
        <v>1.8325652776957448</v>
      </c>
      <c r="G16" s="7" cm="1">
        <f t="array" ref="G16">PRODUCT(1+INDEX($B$12:$B$110,MATCH(E16,$A$12:$A$110,1)+1)*DAY(E16)/DAY(EOMONTH(MONTH(E16),0)),1+INDEX($B$12:$B$110,MATCH(E16,$A$12:$A$110,1)),1+INDEX($B$12:$B$110,MATCH(E16,$A$12:$A$110,1)-1),1+INDEX($B$12:$B$110,MATCH(E16,$A$12:$A$110,1)-2),1+INDEX($B$12:$B$110,MATCH(E16,$A$12:$A$110,1)-3),1+INDEX($B$12:$B$110,MATCH(E16,$A$12:$A$110,1)-4),1+INDEX($B$12:$B$110,MATCH(E16,$A$12:$A$110,1)-5)*(DAY(EOMONTH(MONTH(E16),0))-DAY(E16))/DAY(EOMONTH(MONTH(E16),0)))-1</f>
        <v>1.02437031517435E-2</v>
      </c>
      <c r="I16" s="2">
        <v>46826</v>
      </c>
      <c r="J16" s="5">
        <f>100*0.8%</f>
        <v>0.8</v>
      </c>
      <c r="K16" s="7"/>
      <c r="M16" s="2">
        <v>47079</v>
      </c>
      <c r="N16" s="5">
        <f t="shared" si="2"/>
        <v>1.8326001297359746</v>
      </c>
      <c r="O16" s="7" cm="1">
        <f t="array" ref="O16">PRODUCT(1+INDEX($B$12:$B$110,MATCH(M16,$A$12:$A$110,1)+1)*DAY(M16)/DAY(EOMONTH(MONTH(M16),0)),1+INDEX($B$12:$B$110,MATCH(M16,$A$12:$A$110,1)),1+INDEX($B$12:$B$110,MATCH(M16,$A$12:$A$110,1)-1),1+INDEX($B$12:$B$110,MATCH(M16,$A$12:$A$110,1)-2),1+INDEX($B$12:$B$110,MATCH(M16,$A$12:$A$110,1)-3),1+INDEX($B$12:$B$110,MATCH(M16,$A$12:$A$110,1)-4),1+INDEX($B$12:$B$110,MATCH(M16,$A$12:$A$110,1)-5)*(DAY(EOMONTH(MONTH(M16),0))-DAY(M16))/DAY(EOMONTH(MONTH(M16),0)))-1</f>
        <v>1.0244048906110859E-2</v>
      </c>
      <c r="Q16" s="2"/>
      <c r="R16" s="11"/>
      <c r="S16" s="7"/>
      <c r="U16" s="2"/>
      <c r="V16" s="11"/>
      <c r="W16" s="7"/>
      <c r="Y16" s="2"/>
      <c r="Z16" s="11"/>
      <c r="AA16" s="7"/>
      <c r="AC16" s="2"/>
      <c r="AD16" s="11"/>
      <c r="AE16" s="7"/>
      <c r="AG16" s="2"/>
      <c r="AH16" s="11"/>
      <c r="AI16" s="7"/>
    </row>
    <row r="17" spans="1:35" x14ac:dyDescent="0.25">
      <c r="A17" s="1">
        <v>45016</v>
      </c>
      <c r="B17" s="6">
        <v>1E-3</v>
      </c>
      <c r="C17" s="6">
        <f>(1+B17)^12-1</f>
        <v>1.2066220495791313E-2</v>
      </c>
      <c r="E17" s="2">
        <v>47297</v>
      </c>
      <c r="F17" s="5">
        <f t="shared" si="0"/>
        <v>1.8325652776957448</v>
      </c>
      <c r="G17" s="7" cm="1">
        <f t="array" ref="G17">PRODUCT(1+INDEX($B$12:$B$110,MATCH(E17,$A$12:$A$110,1)+1)*DAY(E17)/DAY(EOMONTH(MONTH(E17),0)),1+INDEX($B$12:$B$110,MATCH(E17,$A$12:$A$110,1)),1+INDEX($B$12:$B$110,MATCH(E17,$A$12:$A$110,1)-1),1+INDEX($B$12:$B$110,MATCH(E17,$A$12:$A$110,1)-2),1+INDEX($B$12:$B$110,MATCH(E17,$A$12:$A$110,1)-3),1+INDEX($B$12:$B$110,MATCH(E17,$A$12:$A$110,1)-4),1+INDEX($B$12:$B$110,MATCH(E17,$A$12:$A$110,1)-5)*(DAY(EOMONTH(MONTH(E17),0))-DAY(E17))/DAY(EOMONTH(MONTH(E17),0)))-1</f>
        <v>1.02437031517435E-2</v>
      </c>
      <c r="I17" s="2"/>
      <c r="J17" s="5"/>
      <c r="M17" s="2">
        <v>47079</v>
      </c>
      <c r="N17" s="5">
        <v>100</v>
      </c>
      <c r="Q17" s="2"/>
      <c r="R17" s="11"/>
      <c r="S17" s="7"/>
      <c r="U17" s="2"/>
      <c r="V17" s="11"/>
      <c r="Y17" s="2"/>
      <c r="Z17" s="11"/>
      <c r="AC17" s="2"/>
      <c r="AD17" s="11"/>
      <c r="AE17" s="7"/>
      <c r="AG17" s="2"/>
      <c r="AH17" s="11"/>
      <c r="AI17" s="7"/>
    </row>
    <row r="18" spans="1:35" x14ac:dyDescent="0.25">
      <c r="A18" s="1">
        <v>45046</v>
      </c>
      <c r="B18" s="17">
        <v>3.0000000000000001E-3</v>
      </c>
      <c r="C18" s="6">
        <f t="shared" ref="C18:C81" si="9">(1+B18)^12-1</f>
        <v>3.659998028812983E-2</v>
      </c>
      <c r="E18" s="2">
        <v>47480</v>
      </c>
      <c r="F18" s="5">
        <f t="shared" si="0"/>
        <v>1.8325652776957448</v>
      </c>
      <c r="G18" s="7" cm="1">
        <f t="array" ref="G18">PRODUCT(1+INDEX($B$12:$B$110,MATCH(E18,$A$12:$A$110,1)+1)*DAY(E18)/DAY(EOMONTH(MONTH(E18),0)),1+INDEX($B$12:$B$110,MATCH(E18,$A$12:$A$110,1)),1+INDEX($B$12:$B$110,MATCH(E18,$A$12:$A$110,1)-1),1+INDEX($B$12:$B$110,MATCH(E18,$A$12:$A$110,1)-2),1+INDEX($B$12:$B$110,MATCH(E18,$A$12:$A$110,1)-3),1+INDEX($B$12:$B$110,MATCH(E18,$A$12:$A$110,1)-4),1+INDEX($B$12:$B$110,MATCH(E18,$A$12:$A$110,1)-5)*(DAY(EOMONTH(MONTH(E18),0))-DAY(E18))/DAY(EOMONTH(MONTH(E18),0)))-1</f>
        <v>1.02437031517435E-2</v>
      </c>
      <c r="Q18" s="2"/>
      <c r="R18" s="11"/>
      <c r="S18" s="7"/>
      <c r="AC18" s="2"/>
      <c r="AD18" s="11"/>
      <c r="AE18" s="7"/>
      <c r="AG18" s="2"/>
      <c r="AH18" s="11"/>
      <c r="AI18" s="7"/>
    </row>
    <row r="19" spans="1:35" x14ac:dyDescent="0.25">
      <c r="A19" s="1">
        <v>45077</v>
      </c>
      <c r="B19" s="10">
        <v>5.0000000000000001E-3</v>
      </c>
      <c r="C19" s="16">
        <f t="shared" si="9"/>
        <v>6.1677811864497611E-2</v>
      </c>
      <c r="E19" s="2">
        <v>47662</v>
      </c>
      <c r="F19" s="5">
        <f t="shared" si="0"/>
        <v>1.8325652776957448</v>
      </c>
      <c r="G19" s="7" cm="1">
        <f t="array" ref="G19">PRODUCT(1+INDEX($B$12:$B$110,MATCH(E19,$A$12:$A$110,1)+1)*DAY(E19)/DAY(EOMONTH(MONTH(E19),0)),1+INDEX($B$12:$B$110,MATCH(E19,$A$12:$A$110,1)),1+INDEX($B$12:$B$110,MATCH(E19,$A$12:$A$110,1)-1),1+INDEX($B$12:$B$110,MATCH(E19,$A$12:$A$110,1)-2),1+INDEX($B$12:$B$110,MATCH(E19,$A$12:$A$110,1)-3),1+INDEX($B$12:$B$110,MATCH(E19,$A$12:$A$110,1)-4),1+INDEX($B$12:$B$110,MATCH(E19,$A$12:$A$110,1)-5)*(DAY(EOMONTH(MONTH(E19),0))-DAY(E19))/DAY(EOMONTH(MONTH(E19),0)))-1</f>
        <v>1.02437031517435E-2</v>
      </c>
      <c r="J19" s="4"/>
      <c r="N19" s="4"/>
      <c r="Q19" s="2"/>
      <c r="R19" s="11"/>
      <c r="S19" s="7"/>
      <c r="V19" s="4"/>
      <c r="Z19" s="4"/>
      <c r="AC19" s="2"/>
      <c r="AD19" s="11"/>
      <c r="AE19" s="7"/>
      <c r="AG19" s="2"/>
      <c r="AH19" s="11"/>
      <c r="AI19" s="7"/>
    </row>
    <row r="20" spans="1:35" x14ac:dyDescent="0.25">
      <c r="A20" s="1">
        <v>45107</v>
      </c>
      <c r="B20" s="10">
        <v>4.8999999999999998E-3</v>
      </c>
      <c r="C20" s="16">
        <f t="shared" si="9"/>
        <v>6.0410830387695125E-2</v>
      </c>
      <c r="E20" s="2">
        <v>47662</v>
      </c>
      <c r="F20" s="5">
        <v>100</v>
      </c>
      <c r="Q20" s="2"/>
      <c r="R20" s="11"/>
      <c r="AC20" s="2"/>
      <c r="AD20" s="11"/>
      <c r="AG20" s="2"/>
      <c r="AH20" s="11"/>
    </row>
    <row r="21" spans="1:35" x14ac:dyDescent="0.25">
      <c r="A21" s="1">
        <v>45138</v>
      </c>
      <c r="B21" s="10">
        <v>4.7999999999999996E-3</v>
      </c>
      <c r="C21" s="16">
        <f t="shared" si="9"/>
        <v>5.9145235035986454E-2</v>
      </c>
    </row>
    <row r="22" spans="1:35" x14ac:dyDescent="0.25">
      <c r="A22" s="1">
        <v>45169</v>
      </c>
      <c r="B22" s="10">
        <v>4.7000000000000002E-3</v>
      </c>
      <c r="C22" s="16">
        <f t="shared" si="9"/>
        <v>5.7881024430622041E-2</v>
      </c>
    </row>
    <row r="23" spans="1:35" x14ac:dyDescent="0.25">
      <c r="A23" s="1">
        <v>45199</v>
      </c>
      <c r="B23" s="10">
        <v>4.5999999999999999E-3</v>
      </c>
      <c r="C23" s="16">
        <f t="shared" si="9"/>
        <v>5.6618197194086672E-2</v>
      </c>
      <c r="E23" s="9">
        <f>MAX(E1:E20)</f>
        <v>47662</v>
      </c>
      <c r="F23" s="4">
        <v>1.6E-2</v>
      </c>
      <c r="G23" s="8">
        <f>XIRR(F2:F20,E2:E20)</f>
        <v>5.1895532011985782E-2</v>
      </c>
      <c r="I23" s="9">
        <f>MAX(I1:I20)</f>
        <v>46826</v>
      </c>
      <c r="J23" s="18">
        <v>0.02</v>
      </c>
      <c r="K23" s="8">
        <f>XIRR(J2:J20,I2:I20)</f>
        <v>5.5139735341072096E-2</v>
      </c>
      <c r="M23" s="9">
        <v>47079</v>
      </c>
      <c r="N23" s="4">
        <v>1.6E-2</v>
      </c>
      <c r="O23" s="8">
        <f>XIRR(N2:N20,M2:M20)</f>
        <v>5.6330808997154244E-2</v>
      </c>
      <c r="Q23" s="9">
        <f>MAX(Q1:Q20)</f>
        <v>46688</v>
      </c>
      <c r="R23" s="4">
        <v>6.4999999999999997E-3</v>
      </c>
      <c r="S23" s="8">
        <f>XIRR(R2:R20,Q2:Q20)</f>
        <v>5.5887636542320263E-2</v>
      </c>
      <c r="U23" s="9">
        <f>MAX(U1:U20)</f>
        <v>46163</v>
      </c>
      <c r="V23" s="4">
        <v>5.4999999999999997E-3</v>
      </c>
      <c r="W23" s="8">
        <f>XIRR(V2:V20,U2:U20)</f>
        <v>6.0610529780387876E-2</v>
      </c>
      <c r="Y23" s="9">
        <f>MAX(Y1:Y20)</f>
        <v>45803</v>
      </c>
      <c r="Z23" s="4">
        <v>1.4E-2</v>
      </c>
      <c r="AA23" s="8">
        <f>XIRR(Z2:Z20,Y2:Y20)</f>
        <v>6.7861291766166662E-2</v>
      </c>
      <c r="AC23" s="9">
        <f>MAX(AC1:AC20)</f>
        <v>45589</v>
      </c>
      <c r="AD23" s="4">
        <v>3.5000000000000001E-3</v>
      </c>
      <c r="AE23" s="8">
        <f>XIRR(AD2:AD20,AC2:AC20)</f>
        <v>6.4582958817481995E-2</v>
      </c>
      <c r="AG23" s="9">
        <f>MAX(AG1:AG20)</f>
        <v>45393</v>
      </c>
      <c r="AH23" s="4">
        <v>4.0000000000000001E-3</v>
      </c>
      <c r="AI23" s="8">
        <f>XIRR(AH2:AH20,AG2:AG20)</f>
        <v>6.8492689728736886E-2</v>
      </c>
    </row>
    <row r="24" spans="1:35" x14ac:dyDescent="0.25">
      <c r="A24" s="1">
        <v>45230</v>
      </c>
      <c r="B24" s="10">
        <v>4.4999999999999997E-3</v>
      </c>
      <c r="C24" s="16">
        <f t="shared" si="9"/>
        <v>5.5356751950101257E-2</v>
      </c>
      <c r="E24" s="2"/>
      <c r="F24">
        <f>INDEX($B:$B,MATCH(E23,$A:$A,0))</f>
        <v>1.0128200000000001</v>
      </c>
      <c r="I24" s="2"/>
      <c r="J24">
        <f>INDEX($B:$B,MATCH(I23,$A:$A,0))</f>
        <v>1</v>
      </c>
      <c r="M24" s="2"/>
      <c r="N24">
        <f>INDEX($B:$B,MATCH(M23,$A:$A,0))</f>
        <v>1.0424100000000001</v>
      </c>
      <c r="Q24" s="2"/>
      <c r="R24">
        <f>INDEX($B:$B,MATCH(Q23,$A:$A,0))</f>
        <v>1.04541</v>
      </c>
      <c r="U24" s="2"/>
      <c r="V24">
        <f>INDEX($B:$B,MATCH(U23,$A:$A,0))</f>
        <v>1.0425</v>
      </c>
      <c r="Y24" s="2"/>
      <c r="Z24">
        <f>INDEX($B:$B,MATCH(Y23,$A:$A,0))</f>
        <v>1.0420400000000001</v>
      </c>
      <c r="AC24" s="2"/>
      <c r="AD24">
        <f>INDEX($B:$B,MATCH(AC23,$A:$A,0))</f>
        <v>1.0464899999999999</v>
      </c>
      <c r="AG24" s="2"/>
      <c r="AH24">
        <f>INDEX($B:$B,MATCH(AG23,$A:$A,0))</f>
        <v>1.05</v>
      </c>
    </row>
    <row r="25" spans="1:35" x14ac:dyDescent="0.25">
      <c r="A25" s="1">
        <v>45260</v>
      </c>
      <c r="B25" s="10">
        <v>4.4000000000000003E-3</v>
      </c>
      <c r="C25" s="16">
        <f t="shared" si="9"/>
        <v>5.4096687323618609E-2</v>
      </c>
    </row>
    <row r="26" spans="1:35" x14ac:dyDescent="0.25">
      <c r="A26" s="1">
        <v>45291</v>
      </c>
      <c r="B26" s="10">
        <v>4.3E-3</v>
      </c>
      <c r="C26" s="16">
        <f t="shared" si="9"/>
        <v>5.283800194081878E-2</v>
      </c>
    </row>
    <row r="27" spans="1:35" x14ac:dyDescent="0.25">
      <c r="A27" s="1">
        <v>45322</v>
      </c>
      <c r="B27" s="10">
        <v>4.1999999999999997E-3</v>
      </c>
      <c r="C27" s="16">
        <f t="shared" si="9"/>
        <v>5.1580694429116614E-2</v>
      </c>
    </row>
    <row r="28" spans="1:35" x14ac:dyDescent="0.25">
      <c r="A28" s="1">
        <v>45351</v>
      </c>
      <c r="B28" s="10">
        <v>4.1000000000000003E-3</v>
      </c>
      <c r="C28" s="16">
        <f t="shared" si="9"/>
        <v>5.0324763417155305E-2</v>
      </c>
      <c r="E28" s="2">
        <v>45105</v>
      </c>
      <c r="F28">
        <v>1</v>
      </c>
      <c r="G28" s="19">
        <f>MATCH(E28,$A$12:$A$110,1)+F28</f>
        <v>9</v>
      </c>
      <c r="H28" s="1" cm="1">
        <f t="array" ref="H28">INDEX($A$12:$A$110,G28)</f>
        <v>45107</v>
      </c>
    </row>
    <row r="29" spans="1:35" x14ac:dyDescent="0.25">
      <c r="A29" s="1">
        <v>45382</v>
      </c>
      <c r="B29" s="10">
        <v>4.0000000000000001E-3</v>
      </c>
      <c r="C29" s="16">
        <f t="shared" si="9"/>
        <v>4.9070207534805954E-2</v>
      </c>
      <c r="E29" s="2">
        <v>45105</v>
      </c>
      <c r="F29">
        <v>-4</v>
      </c>
      <c r="G29" s="19">
        <f>MATCH(E29,$A$12:$A$110,1)+F29</f>
        <v>4</v>
      </c>
      <c r="H29" s="1" cm="1">
        <f t="array" ref="H29">INDEX($A$12:$A$110,G29)</f>
        <v>44957</v>
      </c>
    </row>
    <row r="30" spans="1:35" x14ac:dyDescent="0.25">
      <c r="A30" s="1">
        <v>45412</v>
      </c>
      <c r="B30" s="10">
        <v>3.8999999999999998E-3</v>
      </c>
      <c r="C30" s="16">
        <f t="shared" si="9"/>
        <v>4.7817025413167347E-2</v>
      </c>
    </row>
    <row r="31" spans="1:35" x14ac:dyDescent="0.25">
      <c r="A31" s="1">
        <v>45443</v>
      </c>
      <c r="B31" s="10">
        <v>3.8E-3</v>
      </c>
      <c r="C31" s="16">
        <f t="shared" si="9"/>
        <v>4.6565215684565953E-2</v>
      </c>
    </row>
    <row r="32" spans="1:35" x14ac:dyDescent="0.25">
      <c r="A32" s="1">
        <v>45473</v>
      </c>
      <c r="B32" s="10">
        <v>3.7000000000000002E-3</v>
      </c>
      <c r="C32" s="16">
        <f t="shared" si="9"/>
        <v>4.531477698255304E-2</v>
      </c>
    </row>
    <row r="33" spans="1:3" x14ac:dyDescent="0.25">
      <c r="A33" s="1">
        <v>45504</v>
      </c>
      <c r="B33" s="10">
        <v>3.5999999999999999E-3</v>
      </c>
      <c r="C33" s="16">
        <f t="shared" si="9"/>
        <v>4.4065707941903121E-2</v>
      </c>
    </row>
    <row r="34" spans="1:3" x14ac:dyDescent="0.25">
      <c r="A34" s="1">
        <v>45535</v>
      </c>
      <c r="B34" s="10">
        <v>3.5000000000000001E-3</v>
      </c>
      <c r="C34" s="16">
        <f t="shared" si="9"/>
        <v>4.2818007198614838E-2</v>
      </c>
    </row>
    <row r="35" spans="1:3" x14ac:dyDescent="0.25">
      <c r="A35" s="1">
        <v>45565</v>
      </c>
      <c r="B35" s="10">
        <v>3.3999999999999998E-3</v>
      </c>
      <c r="C35" s="16">
        <f t="shared" si="9"/>
        <v>4.1571673389912522E-2</v>
      </c>
    </row>
    <row r="36" spans="1:3" x14ac:dyDescent="0.25">
      <c r="A36" s="1">
        <v>45596</v>
      </c>
      <c r="B36" s="10">
        <v>3.3E-3</v>
      </c>
      <c r="C36" s="16">
        <f t="shared" si="9"/>
        <v>4.0326705154239528E-2</v>
      </c>
    </row>
    <row r="37" spans="1:3" x14ac:dyDescent="0.25">
      <c r="A37" s="1">
        <v>45626</v>
      </c>
      <c r="B37" s="10">
        <v>3.2000000000000002E-3</v>
      </c>
      <c r="C37" s="16">
        <f t="shared" si="9"/>
        <v>3.908310113125868E-2</v>
      </c>
    </row>
    <row r="38" spans="1:3" x14ac:dyDescent="0.25">
      <c r="A38" s="1">
        <v>45657</v>
      </c>
      <c r="B38" s="10">
        <v>3.0999999999999999E-3</v>
      </c>
      <c r="C38" s="16">
        <f t="shared" si="9"/>
        <v>3.7840859961855822E-2</v>
      </c>
    </row>
    <row r="39" spans="1:3" x14ac:dyDescent="0.25">
      <c r="A39" s="1">
        <v>45688</v>
      </c>
      <c r="B39" s="10">
        <v>2.9999999999999901E-3</v>
      </c>
      <c r="C39" s="16">
        <f t="shared" si="9"/>
        <v>3.659998028812983E-2</v>
      </c>
    </row>
    <row r="40" spans="1:3" x14ac:dyDescent="0.25">
      <c r="A40" s="1">
        <v>45716</v>
      </c>
      <c r="B40" s="10">
        <v>2.8999999999999898E-3</v>
      </c>
      <c r="C40" s="16">
        <f t="shared" si="9"/>
        <v>3.5360460753407263E-2</v>
      </c>
    </row>
    <row r="41" spans="1:3" x14ac:dyDescent="0.25">
      <c r="A41" s="1">
        <v>45747</v>
      </c>
      <c r="B41" s="10">
        <v>2.79999999999999E-3</v>
      </c>
      <c r="C41" s="16">
        <f t="shared" si="9"/>
        <v>3.412230000222416E-2</v>
      </c>
    </row>
    <row r="42" spans="1:3" x14ac:dyDescent="0.25">
      <c r="A42" s="1">
        <v>45777</v>
      </c>
      <c r="B42" s="10">
        <v>2.6999999999999902E-3</v>
      </c>
      <c r="C42" s="16">
        <f t="shared" si="9"/>
        <v>3.2885496680331583E-2</v>
      </c>
    </row>
    <row r="43" spans="1:3" x14ac:dyDescent="0.25">
      <c r="A43" s="1">
        <v>45808</v>
      </c>
      <c r="B43" s="10">
        <v>2.5999999999999899E-3</v>
      </c>
      <c r="C43" s="16">
        <f t="shared" si="9"/>
        <v>3.1650049434697847E-2</v>
      </c>
    </row>
    <row r="44" spans="1:3" x14ac:dyDescent="0.25">
      <c r="A44" s="1">
        <v>45838</v>
      </c>
      <c r="B44" s="10">
        <v>2.4999999999999901E-3</v>
      </c>
      <c r="C44" s="16">
        <f t="shared" si="9"/>
        <v>3.0415956913506736E-2</v>
      </c>
    </row>
    <row r="45" spans="1:3" x14ac:dyDescent="0.25">
      <c r="A45" s="1">
        <v>45869</v>
      </c>
      <c r="B45" s="10">
        <v>2.3999999999999898E-3</v>
      </c>
      <c r="C45" s="16">
        <f t="shared" si="9"/>
        <v>2.9183217766152625E-2</v>
      </c>
    </row>
    <row r="46" spans="1:3" x14ac:dyDescent="0.25">
      <c r="A46" s="1">
        <v>45900</v>
      </c>
      <c r="B46" s="10">
        <v>2.29999999999999E-3</v>
      </c>
      <c r="C46" s="16">
        <f t="shared" si="9"/>
        <v>2.7951830643242248E-2</v>
      </c>
    </row>
    <row r="47" spans="1:3" x14ac:dyDescent="0.25">
      <c r="A47" s="1">
        <v>45930</v>
      </c>
      <c r="B47" s="10">
        <v>2.1999999999999902E-3</v>
      </c>
      <c r="C47" s="16">
        <f t="shared" si="9"/>
        <v>2.672179419659293E-2</v>
      </c>
    </row>
    <row r="48" spans="1:3" x14ac:dyDescent="0.25">
      <c r="A48" s="1">
        <v>45961</v>
      </c>
      <c r="B48" s="10">
        <v>2.0999999999999899E-3</v>
      </c>
      <c r="C48" s="16">
        <f t="shared" si="9"/>
        <v>2.5493107079235244E-2</v>
      </c>
    </row>
    <row r="49" spans="1:3" x14ac:dyDescent="0.25">
      <c r="A49" s="1">
        <v>45991</v>
      </c>
      <c r="B49" s="10">
        <v>1.9999999999999901E-3</v>
      </c>
      <c r="C49" s="16">
        <f t="shared" si="9"/>
        <v>2.4265767945403027E-2</v>
      </c>
    </row>
    <row r="50" spans="1:3" x14ac:dyDescent="0.25">
      <c r="A50" s="1">
        <v>46022</v>
      </c>
      <c r="B50" s="10">
        <v>1.89999999999999E-3</v>
      </c>
      <c r="C50" s="16">
        <f t="shared" si="9"/>
        <v>2.3039775450544253E-2</v>
      </c>
    </row>
    <row r="51" spans="1:3" x14ac:dyDescent="0.25">
      <c r="A51" s="1">
        <v>46053</v>
      </c>
      <c r="B51" s="10">
        <v>1.79999999999999E-3</v>
      </c>
      <c r="C51" s="16">
        <f t="shared" si="9"/>
        <v>2.1815128251309712E-2</v>
      </c>
    </row>
    <row r="52" spans="1:3" x14ac:dyDescent="0.25">
      <c r="A52" s="1">
        <v>46081</v>
      </c>
      <c r="B52" s="10">
        <v>1.6999999999999899E-3</v>
      </c>
      <c r="C52" s="16">
        <f t="shared" si="9"/>
        <v>2.0591825005557451E-2</v>
      </c>
    </row>
    <row r="53" spans="1:3" x14ac:dyDescent="0.25">
      <c r="A53" s="1">
        <v>46112</v>
      </c>
      <c r="B53" s="10">
        <v>1.6999999999999899E-3</v>
      </c>
      <c r="C53" s="16">
        <f t="shared" si="9"/>
        <v>2.0591825005557451E-2</v>
      </c>
    </row>
    <row r="54" spans="1:3" x14ac:dyDescent="0.25">
      <c r="A54" s="1">
        <v>46142</v>
      </c>
      <c r="B54" s="10">
        <v>1.6999999999999899E-3</v>
      </c>
      <c r="C54" s="16">
        <f t="shared" si="9"/>
        <v>2.0591825005557451E-2</v>
      </c>
    </row>
    <row r="55" spans="1:3" x14ac:dyDescent="0.25">
      <c r="A55" s="1">
        <v>46173</v>
      </c>
      <c r="B55" s="10">
        <v>1.6999999999999899E-3</v>
      </c>
      <c r="C55" s="16">
        <f t="shared" si="9"/>
        <v>2.0591825005557451E-2</v>
      </c>
    </row>
    <row r="56" spans="1:3" x14ac:dyDescent="0.25">
      <c r="A56" s="1">
        <v>46203</v>
      </c>
      <c r="B56" s="10">
        <v>1.6999999999999899E-3</v>
      </c>
      <c r="C56" s="16">
        <f t="shared" si="9"/>
        <v>2.0591825005557451E-2</v>
      </c>
    </row>
    <row r="57" spans="1:3" x14ac:dyDescent="0.25">
      <c r="A57" s="1">
        <v>46234</v>
      </c>
      <c r="B57" s="10">
        <v>1.6999999999999899E-3</v>
      </c>
      <c r="C57" s="16">
        <f t="shared" si="9"/>
        <v>2.0591825005557451E-2</v>
      </c>
    </row>
    <row r="58" spans="1:3" x14ac:dyDescent="0.25">
      <c r="A58" s="1">
        <v>46265</v>
      </c>
      <c r="B58" s="10">
        <v>1.6999999999999899E-3</v>
      </c>
      <c r="C58" s="16">
        <f t="shared" si="9"/>
        <v>2.0591825005557451E-2</v>
      </c>
    </row>
    <row r="59" spans="1:3" x14ac:dyDescent="0.25">
      <c r="A59" s="1">
        <v>46295</v>
      </c>
      <c r="B59" s="10">
        <v>1.6999999999999899E-3</v>
      </c>
      <c r="C59" s="16">
        <f t="shared" si="9"/>
        <v>2.0591825005557451E-2</v>
      </c>
    </row>
    <row r="60" spans="1:3" x14ac:dyDescent="0.25">
      <c r="A60" s="1">
        <v>46326</v>
      </c>
      <c r="B60" s="10">
        <v>1.6999999999999899E-3</v>
      </c>
      <c r="C60" s="16">
        <f t="shared" si="9"/>
        <v>2.0591825005557451E-2</v>
      </c>
    </row>
    <row r="61" spans="1:3" x14ac:dyDescent="0.25">
      <c r="A61" s="1">
        <v>46356</v>
      </c>
      <c r="B61" s="10">
        <v>1.6999999999999899E-3</v>
      </c>
      <c r="C61" s="16">
        <f t="shared" si="9"/>
        <v>2.0591825005557451E-2</v>
      </c>
    </row>
    <row r="62" spans="1:3" x14ac:dyDescent="0.25">
      <c r="A62" s="1">
        <v>46387</v>
      </c>
      <c r="B62" s="10">
        <v>1.6999999999999899E-3</v>
      </c>
      <c r="C62" s="16">
        <f t="shared" si="9"/>
        <v>2.0591825005557451E-2</v>
      </c>
    </row>
    <row r="63" spans="1:3" x14ac:dyDescent="0.25">
      <c r="A63" s="1">
        <v>46418</v>
      </c>
      <c r="B63" s="10">
        <v>1.6999999999999899E-3</v>
      </c>
      <c r="C63" s="16">
        <f t="shared" si="9"/>
        <v>2.0591825005557451E-2</v>
      </c>
    </row>
    <row r="64" spans="1:3" x14ac:dyDescent="0.25">
      <c r="A64" s="1">
        <v>46446</v>
      </c>
      <c r="B64" s="10">
        <v>1.6999999999999899E-3</v>
      </c>
      <c r="C64" s="16">
        <f t="shared" si="9"/>
        <v>2.0591825005557451E-2</v>
      </c>
    </row>
    <row r="65" spans="1:3" x14ac:dyDescent="0.25">
      <c r="A65" s="1">
        <v>46477</v>
      </c>
      <c r="B65" s="10">
        <v>1.6999999999999899E-3</v>
      </c>
      <c r="C65" s="16">
        <f t="shared" si="9"/>
        <v>2.0591825005557451E-2</v>
      </c>
    </row>
    <row r="66" spans="1:3" x14ac:dyDescent="0.25">
      <c r="A66" s="1">
        <v>46507</v>
      </c>
      <c r="B66" s="10">
        <v>1.6999999999999899E-3</v>
      </c>
      <c r="C66" s="16">
        <f t="shared" si="9"/>
        <v>2.0591825005557451E-2</v>
      </c>
    </row>
    <row r="67" spans="1:3" x14ac:dyDescent="0.25">
      <c r="A67" s="1">
        <v>46538</v>
      </c>
      <c r="B67" s="10">
        <v>1.6999999999999899E-3</v>
      </c>
      <c r="C67" s="16">
        <f t="shared" si="9"/>
        <v>2.0591825005557451E-2</v>
      </c>
    </row>
    <row r="68" spans="1:3" x14ac:dyDescent="0.25">
      <c r="A68" s="1">
        <v>46568</v>
      </c>
      <c r="B68" s="10">
        <v>1.6999999999999899E-3</v>
      </c>
      <c r="C68" s="16">
        <f t="shared" si="9"/>
        <v>2.0591825005557451E-2</v>
      </c>
    </row>
    <row r="69" spans="1:3" x14ac:dyDescent="0.25">
      <c r="A69" s="1">
        <v>46599</v>
      </c>
      <c r="B69" s="10">
        <v>1.6999999999999899E-3</v>
      </c>
      <c r="C69" s="16">
        <f t="shared" si="9"/>
        <v>2.0591825005557451E-2</v>
      </c>
    </row>
    <row r="70" spans="1:3" x14ac:dyDescent="0.25">
      <c r="A70" s="1">
        <v>46630</v>
      </c>
      <c r="B70" s="10">
        <v>1.6999999999999899E-3</v>
      </c>
      <c r="C70" s="16">
        <f t="shared" si="9"/>
        <v>2.0591825005557451E-2</v>
      </c>
    </row>
    <row r="71" spans="1:3" x14ac:dyDescent="0.25">
      <c r="A71" s="1">
        <v>46660</v>
      </c>
      <c r="B71" s="10">
        <v>1.6999999999999899E-3</v>
      </c>
      <c r="C71" s="16">
        <f t="shared" si="9"/>
        <v>2.0591825005557451E-2</v>
      </c>
    </row>
    <row r="72" spans="1:3" x14ac:dyDescent="0.25">
      <c r="A72" s="1">
        <v>46691</v>
      </c>
      <c r="B72" s="10">
        <v>1.6999999999999899E-3</v>
      </c>
      <c r="C72" s="16">
        <f t="shared" si="9"/>
        <v>2.0591825005557451E-2</v>
      </c>
    </row>
    <row r="73" spans="1:3" x14ac:dyDescent="0.25">
      <c r="A73" s="1">
        <v>46721</v>
      </c>
      <c r="B73" s="10">
        <v>1.6999999999999899E-3</v>
      </c>
      <c r="C73" s="16">
        <f t="shared" si="9"/>
        <v>2.0591825005557451E-2</v>
      </c>
    </row>
    <row r="74" spans="1:3" x14ac:dyDescent="0.25">
      <c r="A74" s="1">
        <v>46752</v>
      </c>
      <c r="B74" s="10">
        <v>1.6999999999999899E-3</v>
      </c>
      <c r="C74" s="16">
        <f t="shared" si="9"/>
        <v>2.0591825005557451E-2</v>
      </c>
    </row>
    <row r="75" spans="1:3" x14ac:dyDescent="0.25">
      <c r="A75" s="1">
        <v>46783</v>
      </c>
      <c r="B75" s="10">
        <v>1.6999999999999899E-3</v>
      </c>
      <c r="C75" s="16">
        <f t="shared" si="9"/>
        <v>2.0591825005557451E-2</v>
      </c>
    </row>
    <row r="76" spans="1:3" x14ac:dyDescent="0.25">
      <c r="A76" s="1">
        <v>46812</v>
      </c>
      <c r="B76" s="10">
        <v>1.6999999999999899E-3</v>
      </c>
      <c r="C76" s="16">
        <f t="shared" si="9"/>
        <v>2.0591825005557451E-2</v>
      </c>
    </row>
    <row r="77" spans="1:3" x14ac:dyDescent="0.25">
      <c r="A77" s="1">
        <v>46843</v>
      </c>
      <c r="B77" s="10">
        <v>1.6999999999999899E-3</v>
      </c>
      <c r="C77" s="16">
        <f t="shared" si="9"/>
        <v>2.0591825005557451E-2</v>
      </c>
    </row>
    <row r="78" spans="1:3" x14ac:dyDescent="0.25">
      <c r="A78" s="1">
        <v>46873</v>
      </c>
      <c r="B78" s="10">
        <v>1.6999999999999899E-3</v>
      </c>
      <c r="C78" s="16">
        <f t="shared" si="9"/>
        <v>2.0591825005557451E-2</v>
      </c>
    </row>
    <row r="79" spans="1:3" x14ac:dyDescent="0.25">
      <c r="A79" s="1">
        <v>46904</v>
      </c>
      <c r="B79" s="10">
        <v>1.6999999999999899E-3</v>
      </c>
      <c r="C79" s="16">
        <f t="shared" si="9"/>
        <v>2.0591825005557451E-2</v>
      </c>
    </row>
    <row r="80" spans="1:3" x14ac:dyDescent="0.25">
      <c r="A80" s="1">
        <v>46934</v>
      </c>
      <c r="B80" s="10">
        <v>1.6999999999999899E-3</v>
      </c>
      <c r="C80" s="16">
        <f t="shared" si="9"/>
        <v>2.0591825005557451E-2</v>
      </c>
    </row>
    <row r="81" spans="1:3" x14ac:dyDescent="0.25">
      <c r="A81" s="1">
        <v>46965</v>
      </c>
      <c r="B81" s="10">
        <v>1.6999999999999899E-3</v>
      </c>
      <c r="C81" s="16">
        <f t="shared" si="9"/>
        <v>2.0591825005557451E-2</v>
      </c>
    </row>
    <row r="82" spans="1:3" x14ac:dyDescent="0.25">
      <c r="A82" s="1">
        <v>46996</v>
      </c>
      <c r="B82" s="10">
        <v>1.6999999999999899E-3</v>
      </c>
      <c r="C82" s="16">
        <f t="shared" ref="C82:C110" si="10">(1+B82)^12-1</f>
        <v>2.0591825005557451E-2</v>
      </c>
    </row>
    <row r="83" spans="1:3" x14ac:dyDescent="0.25">
      <c r="A83" s="1">
        <v>47026</v>
      </c>
      <c r="B83" s="10">
        <v>1.6999999999999899E-3</v>
      </c>
      <c r="C83" s="16">
        <f t="shared" si="10"/>
        <v>2.0591825005557451E-2</v>
      </c>
    </row>
    <row r="84" spans="1:3" x14ac:dyDescent="0.25">
      <c r="A84" s="1">
        <v>47057</v>
      </c>
      <c r="B84" s="10">
        <v>1.6999999999999899E-3</v>
      </c>
      <c r="C84" s="16">
        <f t="shared" si="10"/>
        <v>2.0591825005557451E-2</v>
      </c>
    </row>
    <row r="85" spans="1:3" x14ac:dyDescent="0.25">
      <c r="A85" s="1">
        <v>47087</v>
      </c>
      <c r="B85" s="10">
        <v>1.6999999999999899E-3</v>
      </c>
      <c r="C85" s="16">
        <f t="shared" si="10"/>
        <v>2.0591825005557451E-2</v>
      </c>
    </row>
    <row r="86" spans="1:3" x14ac:dyDescent="0.25">
      <c r="A86" s="1">
        <v>47118</v>
      </c>
      <c r="B86" s="10">
        <v>1.6999999999999899E-3</v>
      </c>
      <c r="C86" s="16">
        <f t="shared" si="10"/>
        <v>2.0591825005557451E-2</v>
      </c>
    </row>
    <row r="87" spans="1:3" x14ac:dyDescent="0.25">
      <c r="A87" s="1">
        <v>47149</v>
      </c>
      <c r="B87" s="10">
        <v>1.6999999999999899E-3</v>
      </c>
      <c r="C87" s="16">
        <f t="shared" si="10"/>
        <v>2.0591825005557451E-2</v>
      </c>
    </row>
    <row r="88" spans="1:3" x14ac:dyDescent="0.25">
      <c r="A88" s="1">
        <v>47177</v>
      </c>
      <c r="B88" s="10">
        <v>1.6999999999999899E-3</v>
      </c>
      <c r="C88" s="16">
        <f t="shared" si="10"/>
        <v>2.0591825005557451E-2</v>
      </c>
    </row>
    <row r="89" spans="1:3" x14ac:dyDescent="0.25">
      <c r="A89" s="1">
        <v>47208</v>
      </c>
      <c r="B89" s="10">
        <v>1.6999999999999899E-3</v>
      </c>
      <c r="C89" s="16">
        <f t="shared" si="10"/>
        <v>2.0591825005557451E-2</v>
      </c>
    </row>
    <row r="90" spans="1:3" x14ac:dyDescent="0.25">
      <c r="A90" s="1">
        <v>47238</v>
      </c>
      <c r="B90" s="10">
        <v>1.6999999999999899E-3</v>
      </c>
      <c r="C90" s="16">
        <f t="shared" si="10"/>
        <v>2.0591825005557451E-2</v>
      </c>
    </row>
    <row r="91" spans="1:3" x14ac:dyDescent="0.25">
      <c r="A91" s="1">
        <v>47269</v>
      </c>
      <c r="B91" s="10">
        <v>1.6999999999999899E-3</v>
      </c>
      <c r="C91" s="16">
        <f t="shared" si="10"/>
        <v>2.0591825005557451E-2</v>
      </c>
    </row>
    <row r="92" spans="1:3" x14ac:dyDescent="0.25">
      <c r="A92" s="1">
        <v>47299</v>
      </c>
      <c r="B92" s="10">
        <v>1.6999999999999899E-3</v>
      </c>
      <c r="C92" s="16">
        <f t="shared" si="10"/>
        <v>2.0591825005557451E-2</v>
      </c>
    </row>
    <row r="93" spans="1:3" x14ac:dyDescent="0.25">
      <c r="A93" s="1">
        <v>47330</v>
      </c>
      <c r="B93" s="10">
        <v>1.6999999999999899E-3</v>
      </c>
      <c r="C93" s="16">
        <f t="shared" si="10"/>
        <v>2.0591825005557451E-2</v>
      </c>
    </row>
    <row r="94" spans="1:3" x14ac:dyDescent="0.25">
      <c r="A94" s="1">
        <v>47361</v>
      </c>
      <c r="B94" s="10">
        <v>1.6999999999999899E-3</v>
      </c>
      <c r="C94" s="16">
        <f t="shared" si="10"/>
        <v>2.0591825005557451E-2</v>
      </c>
    </row>
    <row r="95" spans="1:3" x14ac:dyDescent="0.25">
      <c r="A95" s="1">
        <v>47391</v>
      </c>
      <c r="B95" s="10">
        <v>1.6999999999999899E-3</v>
      </c>
      <c r="C95" s="16">
        <f t="shared" si="10"/>
        <v>2.0591825005557451E-2</v>
      </c>
    </row>
    <row r="96" spans="1:3" x14ac:dyDescent="0.25">
      <c r="A96" s="1">
        <v>47422</v>
      </c>
      <c r="B96" s="10">
        <v>1.6999999999999899E-3</v>
      </c>
      <c r="C96" s="16">
        <f t="shared" si="10"/>
        <v>2.0591825005557451E-2</v>
      </c>
    </row>
    <row r="97" spans="1:3" x14ac:dyDescent="0.25">
      <c r="A97" s="1">
        <v>47452</v>
      </c>
      <c r="B97" s="10">
        <v>1.6999999999999899E-3</v>
      </c>
      <c r="C97" s="16">
        <f t="shared" si="10"/>
        <v>2.0591825005557451E-2</v>
      </c>
    </row>
    <row r="98" spans="1:3" x14ac:dyDescent="0.25">
      <c r="A98" s="1">
        <v>47483</v>
      </c>
      <c r="B98" s="10">
        <v>1.6999999999999899E-3</v>
      </c>
      <c r="C98" s="16">
        <f t="shared" si="10"/>
        <v>2.0591825005557451E-2</v>
      </c>
    </row>
    <row r="99" spans="1:3" x14ac:dyDescent="0.25">
      <c r="A99" s="1">
        <v>47514</v>
      </c>
      <c r="B99" s="10">
        <v>1.6999999999999899E-3</v>
      </c>
      <c r="C99" s="16">
        <f t="shared" si="10"/>
        <v>2.0591825005557451E-2</v>
      </c>
    </row>
    <row r="100" spans="1:3" x14ac:dyDescent="0.25">
      <c r="A100" s="1">
        <v>47542</v>
      </c>
      <c r="B100" s="10">
        <v>1.6999999999999899E-3</v>
      </c>
      <c r="C100" s="16">
        <f t="shared" si="10"/>
        <v>2.0591825005557451E-2</v>
      </c>
    </row>
    <row r="101" spans="1:3" x14ac:dyDescent="0.25">
      <c r="A101" s="1">
        <v>47573</v>
      </c>
      <c r="B101" s="10">
        <v>1.6999999999999899E-3</v>
      </c>
      <c r="C101" s="16">
        <f t="shared" si="10"/>
        <v>2.0591825005557451E-2</v>
      </c>
    </row>
    <row r="102" spans="1:3" x14ac:dyDescent="0.25">
      <c r="A102" s="1">
        <v>47603</v>
      </c>
      <c r="B102" s="10">
        <v>1.6999999999999899E-3</v>
      </c>
      <c r="C102" s="16">
        <f t="shared" si="10"/>
        <v>2.0591825005557451E-2</v>
      </c>
    </row>
    <row r="103" spans="1:3" x14ac:dyDescent="0.25">
      <c r="A103" s="1">
        <v>47634</v>
      </c>
      <c r="B103" s="10">
        <v>1.6999999999999899E-3</v>
      </c>
      <c r="C103" s="16">
        <f t="shared" si="10"/>
        <v>2.0591825005557451E-2</v>
      </c>
    </row>
    <row r="104" spans="1:3" x14ac:dyDescent="0.25">
      <c r="A104" s="1">
        <v>47664</v>
      </c>
      <c r="B104" s="10">
        <v>1.6999999999999899E-3</v>
      </c>
      <c r="C104" s="16">
        <f t="shared" si="10"/>
        <v>2.0591825005557451E-2</v>
      </c>
    </row>
    <row r="105" spans="1:3" x14ac:dyDescent="0.25">
      <c r="A105" s="1">
        <v>47695</v>
      </c>
      <c r="B105" s="10">
        <v>1.6999999999999899E-3</v>
      </c>
      <c r="C105" s="16">
        <f t="shared" si="10"/>
        <v>2.0591825005557451E-2</v>
      </c>
    </row>
    <row r="106" spans="1:3" x14ac:dyDescent="0.25">
      <c r="A106" s="1">
        <v>47726</v>
      </c>
      <c r="B106" s="10">
        <v>1.6999999999999899E-3</v>
      </c>
      <c r="C106" s="16">
        <f t="shared" si="10"/>
        <v>2.0591825005557451E-2</v>
      </c>
    </row>
    <row r="107" spans="1:3" x14ac:dyDescent="0.25">
      <c r="A107" s="1">
        <v>47756</v>
      </c>
      <c r="B107" s="10">
        <v>1.6999999999999899E-3</v>
      </c>
      <c r="C107" s="16">
        <f t="shared" si="10"/>
        <v>2.0591825005557451E-2</v>
      </c>
    </row>
    <row r="108" spans="1:3" x14ac:dyDescent="0.25">
      <c r="A108" s="1">
        <v>47787</v>
      </c>
      <c r="B108" s="10">
        <v>1.6999999999999899E-3</v>
      </c>
      <c r="C108" s="16">
        <f t="shared" si="10"/>
        <v>2.0591825005557451E-2</v>
      </c>
    </row>
    <row r="109" spans="1:3" x14ac:dyDescent="0.25">
      <c r="A109" s="1">
        <v>47817</v>
      </c>
      <c r="B109" s="10">
        <v>1.6999999999999899E-3</v>
      </c>
      <c r="C109" s="16">
        <f t="shared" si="10"/>
        <v>2.0591825005557451E-2</v>
      </c>
    </row>
    <row r="110" spans="1:3" x14ac:dyDescent="0.25">
      <c r="A110" s="1">
        <v>47848</v>
      </c>
      <c r="B110" s="10">
        <v>1.6999999999999899E-3</v>
      </c>
      <c r="C110" s="16">
        <f t="shared" si="10"/>
        <v>2.0591825005557451E-2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Paolo</cp:lastModifiedBy>
  <dcterms:created xsi:type="dcterms:W3CDTF">2023-03-02T22:17:10Z</dcterms:created>
  <dcterms:modified xsi:type="dcterms:W3CDTF">2023-03-08T09:12:30Z</dcterms:modified>
</cp:coreProperties>
</file>